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gân\Job postings\"/>
    </mc:Choice>
  </mc:AlternateContent>
  <xr:revisionPtr revIDLastSave="0" documentId="8_{BF8365EF-AFB5-4F32-94E8-17FFEF6B2671}" xr6:coauthVersionLast="47" xr6:coauthVersionMax="47" xr10:uidLastSave="{00000000-0000-0000-0000-000000000000}"/>
  <bookViews>
    <workbookView xWindow="-110" yWindow="-110" windowWidth="19420" windowHeight="11020" firstSheet="1" activeTab="1" xr2:uid="{435E3B37-098F-0244-94CC-633C1CEE0F6A}"/>
  </bookViews>
  <sheets>
    <sheet name="Budget detail" sheetId="7" state="hidden" r:id="rId1"/>
    <sheet name="Request for quotation" sheetId="10" r:id="rId2"/>
  </sheets>
  <definedNames>
    <definedName name="_xlnm._FilterDatabase" localSheetId="0" hidden="1">'Budget detail'!$A$9:$L$54</definedName>
    <definedName name="_xlnm._FilterDatabase" localSheetId="1" hidden="1">'Request for quotation'!$A$12:$F$34</definedName>
    <definedName name="_xlnm.Print_Area" localSheetId="1">'Request for quotation'!$A$1:$F$41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7" l="1"/>
  <c r="K44" i="7"/>
  <c r="K23" i="7"/>
  <c r="K22" i="7"/>
  <c r="K18" i="7"/>
  <c r="K13" i="7"/>
  <c r="K12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23" i="7"/>
  <c r="J14" i="7"/>
  <c r="J15" i="7"/>
  <c r="J16" i="7"/>
  <c r="J17" i="7"/>
  <c r="J18" i="7"/>
  <c r="J19" i="7"/>
  <c r="J20" i="7"/>
  <c r="J21" i="7"/>
  <c r="J22" i="7"/>
  <c r="J13" i="7"/>
  <c r="J12" i="7"/>
  <c r="E52" i="7"/>
  <c r="G48" i="7"/>
  <c r="G30" i="7"/>
  <c r="G51" i="7"/>
  <c r="G45" i="7"/>
  <c r="G15" i="7"/>
  <c r="G28" i="7"/>
  <c r="G27" i="7"/>
  <c r="G26" i="7"/>
  <c r="G39" i="7"/>
  <c r="G21" i="7"/>
  <c r="G12" i="7"/>
  <c r="G13" i="7"/>
  <c r="G14" i="7"/>
  <c r="G16" i="7"/>
  <c r="G17" i="7"/>
  <c r="G18" i="7"/>
  <c r="G19" i="7"/>
  <c r="G20" i="7"/>
  <c r="G22" i="7"/>
  <c r="G23" i="7"/>
  <c r="G24" i="7"/>
  <c r="G25" i="7"/>
  <c r="G29" i="7"/>
  <c r="G34" i="7"/>
  <c r="G35" i="7"/>
  <c r="G36" i="7"/>
  <c r="G38" i="7"/>
  <c r="G40" i="7"/>
  <c r="G41" i="7"/>
  <c r="G42" i="7"/>
  <c r="G44" i="7"/>
  <c r="G47" i="7"/>
  <c r="G50" i="7"/>
  <c r="G49" i="7"/>
  <c r="G11" i="7"/>
  <c r="G31" i="7"/>
  <c r="G53" i="7"/>
  <c r="G54" i="7"/>
</calcChain>
</file>

<file path=xl/sharedStrings.xml><?xml version="1.0" encoding="utf-8"?>
<sst xmlns="http://schemas.openxmlformats.org/spreadsheetml/2006/main" count="246" uniqueCount="167">
  <si>
    <t>ESTIMATED BUDGET FOR MEETING OF ANNUAL REVIEW - INCLUSION PROJECT</t>
  </si>
  <si>
    <t>Title of event:</t>
  </si>
  <si>
    <t>Annual Review Meeting of Inclusion project for 2024</t>
  </si>
  <si>
    <t>Time</t>
  </si>
  <si>
    <t>11 - 12/01/2023</t>
  </si>
  <si>
    <t>Address</t>
  </si>
  <si>
    <t>Quy Nhơn, Bình Định</t>
  </si>
  <si>
    <t># of participants</t>
  </si>
  <si>
    <t>180 tentative</t>
  </si>
  <si>
    <t>Participants as</t>
  </si>
  <si>
    <t>NACCET, USAID,  government officials, provincial officials, sub-grantees</t>
  </si>
  <si>
    <t>VND</t>
  </si>
  <si>
    <t>Item</t>
  </si>
  <si>
    <t>Content</t>
  </si>
  <si>
    <t>Unit of measure</t>
  </si>
  <si>
    <t>Number</t>
  </si>
  <si>
    <t xml:space="preserve">Unit price </t>
  </si>
  <si>
    <t># of days/times</t>
  </si>
  <si>
    <t>Amount</t>
  </si>
  <si>
    <t>Note</t>
  </si>
  <si>
    <t>Actual cost as quotation of supplier</t>
  </si>
  <si>
    <t>Supporting doc required</t>
  </si>
  <si>
    <t>I</t>
  </si>
  <si>
    <t>General support (11 - 12/01/2023)</t>
  </si>
  <si>
    <t>Unit Price</t>
  </si>
  <si>
    <t>Total</t>
  </si>
  <si>
    <t>Balance</t>
  </si>
  <si>
    <t>Meeting hall for full day of Jan 11st (setting up in groups, standard meeting media system, 01 flipchart) - 150 - 200 participants</t>
  </si>
  <si>
    <t>room</t>
  </si>
  <si>
    <t>Cost norm: 10tr/day with meeting room 100 participants</t>
  </si>
  <si>
    <t>Quotation, Bidding report, contract, liquidation, invoice</t>
  </si>
  <si>
    <t xml:space="preserve">Meeting hall for half day of Jan 12nd </t>
  </si>
  <si>
    <t>Flipchart to set up program information</t>
  </si>
  <si>
    <t>piece</t>
  </si>
  <si>
    <t>01 included in meeting room rate, 02 extra hiring</t>
  </si>
  <si>
    <t>Name table tag for VIP participants and groups</t>
  </si>
  <si>
    <t>excluded in meeting room rate</t>
  </si>
  <si>
    <t>Projector</t>
  </si>
  <si>
    <t>Led screen (3m x 5m)</t>
  </si>
  <si>
    <t>no cost norm - negotiate with reasonable price</t>
  </si>
  <si>
    <t>Set of pencil, paper and water for participants</t>
  </si>
  <si>
    <t>pax</t>
  </si>
  <si>
    <t xml:space="preserve">Slope for disability to the stage - Đường dốc lên sân khấu </t>
  </si>
  <si>
    <t>package</t>
  </si>
  <si>
    <t>Printer hiring</t>
  </si>
  <si>
    <t>borrowed</t>
  </si>
  <si>
    <t>Online enable participation</t>
  </si>
  <si>
    <t>pck</t>
  </si>
  <si>
    <t>Tea break (for full day of 11 and a half day of 12)</t>
  </si>
  <si>
    <t xml:space="preserve">revise under actual service contract </t>
  </si>
  <si>
    <t>Confirmation with CRS staff about number of tea break</t>
  </si>
  <si>
    <t>Lunch for Jan 11 and 12</t>
  </si>
  <si>
    <t>Confirmation with CRS staff about number of lunch</t>
  </si>
  <si>
    <t>Gala dinner</t>
  </si>
  <si>
    <t>Set up of AV system (Audio Visual system)</t>
  </si>
  <si>
    <t>Gala dinner (Jan 11st)</t>
  </si>
  <si>
    <t>Other</t>
  </si>
  <si>
    <t>Interpretation headphone</t>
  </si>
  <si>
    <t>Cabin for interpretation</t>
  </si>
  <si>
    <t>Stimulation interpretation fee</t>
  </si>
  <si>
    <t>days</t>
  </si>
  <si>
    <t>Stationery</t>
  </si>
  <si>
    <t>Invoice có tên dự án</t>
  </si>
  <si>
    <t>Printing/Photocopy (including name tag printing, direction printing, introduction profile for groups, QR printing…)</t>
  </si>
  <si>
    <t>page</t>
  </si>
  <si>
    <t>Over 200k: VAT invoice</t>
  </si>
  <si>
    <t>II</t>
  </si>
  <si>
    <t>Accommodation &amp; Travelling for participants</t>
  </si>
  <si>
    <t>II.1</t>
  </si>
  <si>
    <t>Travelling</t>
  </si>
  <si>
    <t>For central government officials, NACCET, organization team of CRS and sub-grantees from Hanoi</t>
  </si>
  <si>
    <t>10/1: return air tickets for participants (20 officials and NACCET, 08 CRS staff, 04 sub-grantee staff)</t>
  </si>
  <si>
    <t>Travell request approved; Boarding pass, invoice</t>
  </si>
  <si>
    <t>10/1: taxi airport to Noi Bai (20 officials and NACCET, 08 CRS staff, 04 sub-grantee staff) and vice versa on 12/1</t>
  </si>
  <si>
    <t>round trip</t>
  </si>
  <si>
    <t>Travell request approved; service confirmation with original signature of participants; invoice</t>
  </si>
  <si>
    <t>10/1: taxi airport from Phù Cát airport to hotel (20 officials and NACCET, 08 CRS staff, 04 sub-grantee staff) and vice versa on 12/1</t>
  </si>
  <si>
    <t>negotiate price in Quy Nhon</t>
  </si>
  <si>
    <t>For provincial participants and 02 interpreters from HCM city</t>
  </si>
  <si>
    <t>Air ticket for participants to Quy Nhon (05 people from Tay Ninh, 11 people from Dong Nai, 05 people from Binh Phuoc, 04 sub-grantee staff, 02 Universities from HCM city, 01 University in Can Tho and 01 University in Dong Nai and 02 interpreters in HCM city)</t>
  </si>
  <si>
    <t>Travelling for HCM city participants from their home to Tan Son Nhat airport and vice versa</t>
  </si>
  <si>
    <t>admin negotiate lower rate</t>
  </si>
  <si>
    <t>Travelling for participants from Tay Ninh to Tan Son Nhat airport (HCM city) and vice versa</t>
  </si>
  <si>
    <t>trip</t>
  </si>
  <si>
    <t>Contract and participant list confirmation, invoice</t>
  </si>
  <si>
    <t>Travelling for participants from Dong Nai to Tan Son Nhat airport (HCM city) and vice versa</t>
  </si>
  <si>
    <t>Travelling for participants from Binh Phuoc to Tan Son Nhat airport and vice versa</t>
  </si>
  <si>
    <t>II.2</t>
  </si>
  <si>
    <t>Lodging</t>
  </si>
  <si>
    <t>Accommodation for 40 VIP participants (2 nites of 10 and 11)</t>
  </si>
  <si>
    <t>single room</t>
  </si>
  <si>
    <t>Participant list check in and check out with original signature</t>
  </si>
  <si>
    <t>Accommodation for other participants (2 nites of 10 and 11)</t>
  </si>
  <si>
    <t>twin room</t>
  </si>
  <si>
    <t>II.3</t>
  </si>
  <si>
    <t>Per-diem</t>
  </si>
  <si>
    <t>Per diem for central participants, NACCET and others from Hanoi (dinner of Jan 10)</t>
  </si>
  <si>
    <t>Participant list with original signature</t>
  </si>
  <si>
    <t>Per diem for central participants, NACCET and others from Hanoi (dinner of Jan 12)</t>
  </si>
  <si>
    <t>III</t>
  </si>
  <si>
    <t>Media and other cost</t>
  </si>
  <si>
    <t>Television</t>
  </si>
  <si>
    <t>agency</t>
  </si>
  <si>
    <t>Contract, confirmation of service quality,  invoice</t>
  </si>
  <si>
    <t>Press publish on Vietnamnet and Dantri website</t>
  </si>
  <si>
    <t>Misc (5%)</t>
  </si>
  <si>
    <t>TOTAL (VND)</t>
  </si>
  <si>
    <t>TỔNG CỘNG (USD)</t>
  </si>
  <si>
    <t>Người chuẩn bị/Prepared by</t>
  </si>
  <si>
    <t>Ngày/Date</t>
  </si>
  <si>
    <t>Người kiểm tra/Reviewed by</t>
  </si>
  <si>
    <t>Người kiểm tra/Verified by</t>
  </si>
  <si>
    <t>Người phê duyệt/Approved by</t>
  </si>
  <si>
    <t>REQUEST FOR QUOTATION</t>
  </si>
  <si>
    <t>No. of participants</t>
  </si>
  <si>
    <t>Description</t>
  </si>
  <si>
    <t>Notes</t>
  </si>
  <si>
    <t>set</t>
  </si>
  <si>
    <t>No. of rooms</t>
  </si>
  <si>
    <t>No. of nights</t>
  </si>
  <si>
    <t>TOTAL (VND, including VAT and service charge)</t>
  </si>
  <si>
    <t>Notes:</t>
  </si>
  <si>
    <t>The quotation should include:</t>
  </si>
  <si>
    <t>* Value added tax and service fee</t>
  </si>
  <si>
    <t>* Quotation effective days</t>
  </si>
  <si>
    <t>* Payment terms proposed by Vendor</t>
  </si>
  <si>
    <t>including breakfast</t>
  </si>
  <si>
    <t>UoM</t>
  </si>
  <si>
    <t>Room</t>
  </si>
  <si>
    <t>Catholic Relief Services would like to invite vendors to send quotations for meeting service with the following details:</t>
  </si>
  <si>
    <t>Event</t>
  </si>
  <si>
    <t>Quantity</t>
  </si>
  <si>
    <t>Date:</t>
  </si>
  <si>
    <r>
      <t xml:space="preserve">Meeting package / </t>
    </r>
    <r>
      <rPr>
        <b/>
        <i/>
        <sz val="11"/>
        <rFont val="Calibri"/>
        <family val="2"/>
        <scheme val="minor"/>
      </rPr>
      <t>Gói hội thảo</t>
    </r>
  </si>
  <si>
    <t>VFD strategy dissemination workshop in Ninh Binh</t>
  </si>
  <si>
    <t>Ninh Binh</t>
  </si>
  <si>
    <t>Projector and screen</t>
  </si>
  <si>
    <t>Slope for PWDs to the stage</t>
  </si>
  <si>
    <t>Tea break (2 times/day)</t>
  </si>
  <si>
    <t>Lunch for participants</t>
  </si>
  <si>
    <r>
      <t xml:space="preserve">Accommodation in Ninh Binh/ </t>
    </r>
    <r>
      <rPr>
        <b/>
        <i/>
        <sz val="11"/>
        <rFont val="Calibri"/>
        <family val="2"/>
        <scheme val="minor"/>
      </rPr>
      <t>Phòng nghỉ tại Ninh Bình</t>
    </r>
  </si>
  <si>
    <t>Accommodation in Hà Nội/ Phòng nghỉ tại Hà Nội</t>
  </si>
  <si>
    <t>IV</t>
  </si>
  <si>
    <t>Transportation/ Di chuyển</t>
  </si>
  <si>
    <t>car</t>
  </si>
  <si>
    <t>Meeting hall for 2 days (15-16/9/2025) - 42 participants/day, sound system with 2-3 wireless microphone</t>
  </si>
  <si>
    <t>Single room, check in 14/9, check out 16/9</t>
  </si>
  <si>
    <t>Double room, check in 14/9, check out 16/9</t>
  </si>
  <si>
    <t>Single room, check in 14/9, check out 17/9</t>
  </si>
  <si>
    <t>Double room, check in 16/9, check out 17/9</t>
  </si>
  <si>
    <t>Single room, check in 16/9, check out 17/9</t>
  </si>
  <si>
    <t>5 seat car Hanoi - Ninh Binh and vice verse on 14 and 16/9</t>
  </si>
  <si>
    <t>45 seat car: Noi Bai airport -&gt; VFD office in Hanoi -&gt; Ninh Binh on 14 and Ninh Binh -&gt; VFD office -&gt; a hotel in Hanoi on 16/9</t>
  </si>
  <si>
    <t>5 seat car Vĩnh Long - Cần Thơ airport and vice verse on 14 and 17/9</t>
  </si>
  <si>
    <t>7 seat car Hanoi - Noi Bai airport (1 way) on 17/9</t>
  </si>
  <si>
    <t>Pick up Hanoi at 10:00 on 14/9
Pick up Ninh Binh at 18:00 on 16/9</t>
  </si>
  <si>
    <t>Pick up Hanoi at 14:00 on 14/9
Pick up Ninh Binh at 17:15 on 16/9</t>
  </si>
  <si>
    <t>Pick up Vinh Long 7AM on 14/9
Pick up Can Tho airport 13:30 on 17/9</t>
  </si>
  <si>
    <t>Pick up at hotel in Hanoi 08.00 on 17/9</t>
  </si>
  <si>
    <t>Pick up at hotel in Hanoi 09.30 on 17/9</t>
  </si>
  <si>
    <t>Pick up at hotel in Hanoi 08.30 on 17/9</t>
  </si>
  <si>
    <t>15-16/9/2025</t>
  </si>
  <si>
    <t>Including:
* 2-3 wireless microphones
* Light and sound system
* Air conditioners
* Technical assistant
* Water
* 4 star hotel in Ninh Binh city, Accessible for PWDs (Restaurant, WC, room) like The Reed, Hoang Son Peace etc..</t>
  </si>
  <si>
    <t>28 Jul 2025</t>
  </si>
  <si>
    <r>
      <t xml:space="preserve">The quotation should be sent to CRS's email: </t>
    </r>
    <r>
      <rPr>
        <b/>
        <sz val="14"/>
        <color rgb="FFC00000"/>
        <rFont val="Calibri"/>
        <family val="2"/>
        <scheme val="minor"/>
      </rPr>
      <t>vn_rfp2@crs.org</t>
    </r>
  </si>
  <si>
    <r>
      <t xml:space="preserve">Deadline for submission: </t>
    </r>
    <r>
      <rPr>
        <b/>
        <sz val="12"/>
        <color rgb="FFC00000"/>
        <rFont val="Calibri"/>
        <family val="2"/>
        <scheme val="minor"/>
      </rPr>
      <t xml:space="preserve"> 12:00 31  Jul 2025</t>
    </r>
  </si>
  <si>
    <t>Minimum offer by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</si>
</sst>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_(* #,##0.0_);_(* \(#,##0.0\);_(* &quot;-&quot;??_);_(@_)"/>
    <numFmt numFmtId="168" formatCode="#,##0;[Red]#,##0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rgb="FFFF000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66" fontId="0" fillId="0" borderId="0" xfId="2" applyNumberFormat="1" applyFont="1"/>
    <xf numFmtId="0" fontId="6" fillId="0" borderId="1" xfId="3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center" vertical="center" wrapText="1"/>
    </xf>
    <xf numFmtId="0" fontId="7" fillId="0" borderId="0" xfId="0" applyFont="1"/>
    <xf numFmtId="0" fontId="6" fillId="3" borderId="1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left" vertical="center" wrapText="1"/>
    </xf>
    <xf numFmtId="166" fontId="6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/>
    </xf>
    <xf numFmtId="166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/>
    </xf>
    <xf numFmtId="0" fontId="8" fillId="0" borderId="1" xfId="3" applyFont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left" vertical="center" wrapText="1" indent="1"/>
    </xf>
    <xf numFmtId="0" fontId="6" fillId="0" borderId="0" xfId="3" applyFont="1" applyAlignment="1">
      <alignment horizontal="left" vertical="center"/>
    </xf>
    <xf numFmtId="0" fontId="0" fillId="0" borderId="2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5" fontId="7" fillId="0" borderId="0" xfId="4" applyNumberFormat="1" applyFont="1" applyAlignment="1">
      <alignment horizontal="center" vertical="center"/>
    </xf>
    <xf numFmtId="167" fontId="0" fillId="0" borderId="0" xfId="4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4" fillId="0" borderId="0" xfId="4" applyNumberFormat="1" applyFont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/>
    </xf>
    <xf numFmtId="164" fontId="6" fillId="0" borderId="1" xfId="2" applyNumberFormat="1" applyFont="1" applyFill="1" applyBorder="1" applyAlignment="1">
      <alignment horizontal="center" vertical="center" wrapText="1"/>
    </xf>
    <xf numFmtId="0" fontId="10" fillId="0" borderId="0" xfId="0" applyFont="1"/>
    <xf numFmtId="165" fontId="6" fillId="0" borderId="0" xfId="4" applyNumberFormat="1" applyFont="1" applyAlignment="1">
      <alignment horizontal="center" vertical="center"/>
    </xf>
    <xf numFmtId="0" fontId="9" fillId="0" borderId="1" xfId="3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166" fontId="11" fillId="0" borderId="0" xfId="2" applyNumberFormat="1" applyFont="1"/>
    <xf numFmtId="14" fontId="11" fillId="0" borderId="0" xfId="0" applyNumberFormat="1" applyFont="1"/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0" xfId="0" applyFont="1"/>
    <xf numFmtId="0" fontId="11" fillId="0" borderId="0" xfId="0" applyFont="1" applyAlignment="1">
      <alignment horizontal="left" vertical="center" wrapText="1"/>
    </xf>
    <xf numFmtId="166" fontId="11" fillId="0" borderId="0" xfId="2" applyNumberFormat="1" applyFont="1" applyAlignment="1">
      <alignment vertical="center"/>
    </xf>
    <xf numFmtId="166" fontId="13" fillId="0" borderId="0" xfId="2" applyNumberFormat="1" applyFont="1" applyAlignment="1">
      <alignment horizontal="right"/>
    </xf>
    <xf numFmtId="166" fontId="8" fillId="0" borderId="4" xfId="2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3" applyFont="1" applyBorder="1" applyAlignment="1">
      <alignment horizontal="left" vertical="center" wrapText="1"/>
    </xf>
    <xf numFmtId="0" fontId="8" fillId="0" borderId="3" xfId="3" applyFont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3" applyFont="1" applyBorder="1" applyAlignment="1">
      <alignment horizontal="left" vertical="center" wrapText="1"/>
    </xf>
    <xf numFmtId="0" fontId="8" fillId="0" borderId="5" xfId="3" applyFont="1" applyBorder="1" applyAlignment="1">
      <alignment horizontal="center" vertical="center" wrapText="1"/>
    </xf>
    <xf numFmtId="166" fontId="8" fillId="0" borderId="5" xfId="2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/>
    </xf>
    <xf numFmtId="0" fontId="8" fillId="0" borderId="6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7" fillId="0" borderId="0" xfId="2" applyNumberFormat="1" applyFont="1"/>
    <xf numFmtId="166" fontId="15" fillId="0" borderId="0" xfId="2" applyNumberFormat="1" applyFont="1"/>
    <xf numFmtId="166" fontId="14" fillId="0" borderId="0" xfId="2" applyNumberFormat="1" applyFont="1" applyAlignment="1">
      <alignment horizontal="right"/>
    </xf>
    <xf numFmtId="166" fontId="18" fillId="0" borderId="1" xfId="2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0" fontId="17" fillId="0" borderId="0" xfId="0" applyFont="1"/>
    <xf numFmtId="166" fontId="9" fillId="3" borderId="1" xfId="2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166" fontId="9" fillId="5" borderId="1" xfId="2" applyNumberFormat="1" applyFont="1" applyFill="1" applyBorder="1" applyAlignment="1">
      <alignment horizontal="center" vertical="center" wrapText="1"/>
    </xf>
    <xf numFmtId="0" fontId="8" fillId="6" borderId="1" xfId="3" applyFont="1" applyFill="1" applyBorder="1" applyAlignment="1">
      <alignment horizontal="left" vertical="center" wrapText="1"/>
    </xf>
    <xf numFmtId="0" fontId="8" fillId="6" borderId="1" xfId="3" applyFont="1" applyFill="1" applyBorder="1" applyAlignment="1">
      <alignment horizontal="center" vertical="center" wrapText="1"/>
    </xf>
    <xf numFmtId="166" fontId="8" fillId="6" borderId="1" xfId="2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1" xfId="3" applyFont="1" applyBorder="1" applyAlignment="1">
      <alignment horizontal="center" vertical="center"/>
    </xf>
    <xf numFmtId="0" fontId="13" fillId="0" borderId="0" xfId="0" applyFont="1"/>
    <xf numFmtId="49" fontId="7" fillId="0" borderId="1" xfId="2" applyNumberFormat="1" applyFont="1" applyFill="1" applyBorder="1" applyAlignment="1">
      <alignment horizontal="left" vertical="center" wrapText="1"/>
    </xf>
    <xf numFmtId="0" fontId="20" fillId="0" borderId="8" xfId="0" applyFon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49" fontId="11" fillId="0" borderId="0" xfId="2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19" fillId="7" borderId="1" xfId="3" applyFont="1" applyFill="1" applyBorder="1" applyAlignment="1">
      <alignment horizontal="center" vertical="center"/>
    </xf>
    <xf numFmtId="0" fontId="19" fillId="7" borderId="1" xfId="3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 wrapText="1"/>
    </xf>
    <xf numFmtId="49" fontId="19" fillId="7" borderId="1" xfId="2" applyNumberFormat="1" applyFont="1" applyFill="1" applyBorder="1" applyAlignment="1">
      <alignment horizontal="left" vertical="center" wrapText="1"/>
    </xf>
    <xf numFmtId="0" fontId="19" fillId="7" borderId="1" xfId="3" applyFont="1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9" fillId="4" borderId="1" xfId="3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3" applyFont="1" applyFill="1" applyBorder="1" applyAlignment="1">
      <alignment horizontal="left" vertical="center"/>
    </xf>
    <xf numFmtId="49" fontId="19" fillId="4" borderId="1" xfId="2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5" fillId="8" borderId="1" xfId="3" applyFont="1" applyFill="1" applyBorder="1" applyAlignment="1">
      <alignment horizontal="left" vertical="center" wrapText="1"/>
    </xf>
    <xf numFmtId="0" fontId="25" fillId="8" borderId="1" xfId="3" applyFont="1" applyFill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 wrapText="1"/>
    </xf>
    <xf numFmtId="168" fontId="26" fillId="0" borderId="1" xfId="2" applyNumberFormat="1" applyFont="1" applyFill="1" applyBorder="1" applyAlignment="1">
      <alignment horizontal="center" vertical="center"/>
    </xf>
    <xf numFmtId="0" fontId="26" fillId="0" borderId="1" xfId="3" applyFont="1" applyBorder="1" applyAlignment="1">
      <alignment horizontal="left" vertical="center" wrapText="1"/>
    </xf>
    <xf numFmtId="0" fontId="26" fillId="0" borderId="1" xfId="3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5" fillId="8" borderId="1" xfId="3" applyFont="1" applyFill="1" applyBorder="1" applyAlignment="1">
      <alignment horizontal="center" vertical="center"/>
    </xf>
    <xf numFmtId="0" fontId="25" fillId="8" borderId="5" xfId="3" applyFont="1" applyFill="1" applyBorder="1" applyAlignment="1">
      <alignment horizontal="center" vertical="center"/>
    </xf>
    <xf numFmtId="0" fontId="25" fillId="8" borderId="5" xfId="3" applyFont="1" applyFill="1" applyBorder="1" applyAlignment="1">
      <alignment horizontal="left" vertical="center" wrapText="1"/>
    </xf>
    <xf numFmtId="0" fontId="25" fillId="8" borderId="5" xfId="3" applyFont="1" applyFill="1" applyBorder="1" applyAlignment="1">
      <alignment horizontal="center" vertical="center" wrapText="1"/>
    </xf>
    <xf numFmtId="166" fontId="27" fillId="8" borderId="1" xfId="2" applyNumberFormat="1" applyFont="1" applyFill="1" applyBorder="1" applyAlignment="1">
      <alignment horizontal="left" vertical="center" wrapText="1"/>
    </xf>
    <xf numFmtId="168" fontId="26" fillId="0" borderId="5" xfId="2" applyNumberFormat="1" applyFont="1" applyFill="1" applyBorder="1" applyAlignment="1">
      <alignment horizontal="center" vertical="center"/>
    </xf>
    <xf numFmtId="0" fontId="26" fillId="0" borderId="5" xfId="3" applyFont="1" applyBorder="1" applyAlignment="1">
      <alignment horizontal="center" vertical="center"/>
    </xf>
    <xf numFmtId="0" fontId="26" fillId="0" borderId="5" xfId="3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4" fillId="8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49" fontId="0" fillId="0" borderId="0" xfId="2" applyNumberFormat="1" applyFont="1" applyAlignment="1">
      <alignment horizontal="left"/>
    </xf>
    <xf numFmtId="166" fontId="9" fillId="4" borderId="5" xfId="2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6" fontId="9" fillId="5" borderId="7" xfId="2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6" fillId="4" borderId="1" xfId="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4" borderId="1" xfId="3" applyFont="1" applyFill="1" applyBorder="1" applyAlignment="1">
      <alignment horizontal="center" vertical="center"/>
    </xf>
    <xf numFmtId="0" fontId="19" fillId="4" borderId="1" xfId="3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49" fontId="19" fillId="4" borderId="1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5">
    <cellStyle name="Comma" xfId="2" builtinId="3"/>
    <cellStyle name="Comma 2" xfId="1" xr:uid="{12EFF8A9-061F-3148-8C59-5F383DCC90B0}"/>
    <cellStyle name="Comma 3" xfId="4" xr:uid="{3B5639DF-447B-429E-B1BE-28710B9BA4B0}"/>
    <cellStyle name="Normal" xfId="0" builtinId="0"/>
    <cellStyle name="Normal_Sheet1" xfId="3" xr:uid="{CEB882D2-08D5-4EC2-818B-4C3506610C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63500</xdr:rowOff>
    </xdr:from>
    <xdr:to>
      <xdr:col>1</xdr:col>
      <xdr:colOff>255000</xdr:colOff>
      <xdr:row>2</xdr:row>
      <xdr:rowOff>133350</xdr:rowOff>
    </xdr:to>
    <xdr:pic>
      <xdr:nvPicPr>
        <xdr:cNvPr id="2" name="Picture 1" descr="Small_Logo">
          <a:extLst>
            <a:ext uri="{FF2B5EF4-FFF2-40B4-BE49-F238E27FC236}">
              <a16:creationId xmlns:a16="http://schemas.microsoft.com/office/drawing/2014/main" id="{35862891-4E2B-499B-8E11-AEF5C238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3500"/>
          <a:ext cx="876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A677F-9B2C-44C8-BBB1-98BFB409B63E}">
  <sheetPr>
    <pageSetUpPr fitToPage="1"/>
  </sheetPr>
  <dimension ref="A1:L62"/>
  <sheetViews>
    <sheetView topLeftCell="A41" zoomScale="63" zoomScaleNormal="63" workbookViewId="0">
      <selection activeCell="D28" sqref="D28"/>
    </sheetView>
  </sheetViews>
  <sheetFormatPr defaultRowHeight="15.5" x14ac:dyDescent="0.35"/>
  <cols>
    <col min="1" max="1" width="14.08203125" customWidth="1"/>
    <col min="2" max="2" width="49.58203125" customWidth="1"/>
    <col min="3" max="3" width="15.33203125" customWidth="1"/>
    <col min="4" max="4" width="15" customWidth="1"/>
    <col min="5" max="5" width="13.58203125" customWidth="1"/>
    <col min="6" max="6" width="10.33203125" customWidth="1"/>
    <col min="7" max="7" width="14.33203125" customWidth="1"/>
    <col min="8" max="8" width="16.58203125" style="73" customWidth="1"/>
    <col min="9" max="9" width="9.33203125" style="73" customWidth="1"/>
    <col min="10" max="11" width="10.25" style="73" customWidth="1"/>
    <col min="12" max="12" width="16.58203125" style="73" customWidth="1"/>
  </cols>
  <sheetData>
    <row r="1" spans="1:12" s="2" customFormat="1" ht="31" customHeight="1" x14ac:dyDescent="0.35">
      <c r="A1" s="135" t="s">
        <v>0</v>
      </c>
      <c r="B1" s="135"/>
      <c r="C1" s="135"/>
      <c r="D1" s="135"/>
      <c r="E1" s="135"/>
      <c r="F1" s="135"/>
      <c r="G1" s="135"/>
      <c r="H1" s="66"/>
      <c r="I1" s="66"/>
      <c r="J1" s="66"/>
      <c r="K1" s="66"/>
      <c r="L1" s="66"/>
    </row>
    <row r="2" spans="1:12" x14ac:dyDescent="0.35">
      <c r="C2" s="3"/>
      <c r="D2" s="3"/>
      <c r="E2" s="3"/>
      <c r="F2" s="3"/>
      <c r="G2" s="3"/>
      <c r="H2" s="67"/>
      <c r="I2" s="67"/>
      <c r="J2" s="67"/>
      <c r="K2" s="67"/>
      <c r="L2" s="67"/>
    </row>
    <row r="3" spans="1:12" s="38" customFormat="1" ht="20.5" customHeight="1" x14ac:dyDescent="0.3">
      <c r="A3" s="36" t="s">
        <v>1</v>
      </c>
      <c r="B3" s="37" t="s">
        <v>2</v>
      </c>
      <c r="D3" s="36"/>
      <c r="F3" s="39"/>
      <c r="G3" s="39"/>
      <c r="H3" s="68"/>
      <c r="I3" s="68"/>
      <c r="J3" s="68"/>
      <c r="K3" s="68"/>
      <c r="L3" s="68"/>
    </row>
    <row r="4" spans="1:12" s="38" customFormat="1" ht="19.5" customHeight="1" x14ac:dyDescent="0.3">
      <c r="A4" s="36" t="s">
        <v>3</v>
      </c>
      <c r="B4" s="37" t="s">
        <v>4</v>
      </c>
      <c r="D4" s="39"/>
      <c r="E4" s="39"/>
      <c r="F4" s="39"/>
      <c r="G4" s="39"/>
      <c r="H4" s="68"/>
      <c r="I4" s="68"/>
      <c r="J4" s="68"/>
      <c r="K4" s="68"/>
      <c r="L4" s="68"/>
    </row>
    <row r="5" spans="1:12" s="38" customFormat="1" ht="21" customHeight="1" x14ac:dyDescent="0.3">
      <c r="A5" s="36" t="s">
        <v>5</v>
      </c>
      <c r="B5" s="37" t="s">
        <v>6</v>
      </c>
      <c r="D5" s="39"/>
      <c r="E5" s="39"/>
      <c r="F5" s="39"/>
      <c r="G5" s="39"/>
      <c r="H5" s="68"/>
      <c r="I5" s="68"/>
      <c r="J5" s="68"/>
      <c r="K5" s="68"/>
      <c r="L5" s="68"/>
    </row>
    <row r="6" spans="1:12" s="38" customFormat="1" ht="20.149999999999999" customHeight="1" x14ac:dyDescent="0.3">
      <c r="A6" s="36" t="s">
        <v>7</v>
      </c>
      <c r="B6" s="46" t="s">
        <v>8</v>
      </c>
      <c r="C6" s="40"/>
      <c r="D6" s="39"/>
      <c r="F6" s="39"/>
      <c r="G6" s="39"/>
      <c r="H6" s="68"/>
      <c r="I6" s="68"/>
      <c r="J6" s="68"/>
      <c r="K6" s="68"/>
      <c r="L6" s="68"/>
    </row>
    <row r="7" spans="1:12" s="38" customFormat="1" ht="19.5" customHeight="1" x14ac:dyDescent="0.3">
      <c r="A7" s="36" t="s">
        <v>9</v>
      </c>
      <c r="B7" s="47" t="s">
        <v>10</v>
      </c>
      <c r="C7" s="39"/>
      <c r="D7" s="39"/>
      <c r="E7" s="39"/>
      <c r="F7" s="39"/>
      <c r="G7" s="39"/>
      <c r="H7" s="68"/>
      <c r="I7" s="68"/>
      <c r="J7" s="68"/>
      <c r="K7" s="68"/>
      <c r="L7" s="68"/>
    </row>
    <row r="8" spans="1:12" ht="24" customHeight="1" x14ac:dyDescent="0.35">
      <c r="A8" s="1"/>
      <c r="B8" s="3"/>
      <c r="C8" s="3"/>
      <c r="D8" s="3"/>
      <c r="E8" s="3"/>
      <c r="F8" s="3"/>
      <c r="G8" s="48" t="s">
        <v>11</v>
      </c>
      <c r="H8" s="69"/>
      <c r="I8" s="69"/>
      <c r="J8" s="69"/>
      <c r="K8" s="69"/>
      <c r="L8" s="69"/>
    </row>
    <row r="9" spans="1:12" ht="15" customHeight="1" x14ac:dyDescent="0.35">
      <c r="A9" s="134" t="s">
        <v>12</v>
      </c>
      <c r="B9" s="134" t="s">
        <v>13</v>
      </c>
      <c r="C9" s="136" t="s">
        <v>14</v>
      </c>
      <c r="D9" s="137" t="s">
        <v>15</v>
      </c>
      <c r="E9" s="138" t="s">
        <v>16</v>
      </c>
      <c r="F9" s="137" t="s">
        <v>17</v>
      </c>
      <c r="G9" s="138" t="s">
        <v>18</v>
      </c>
      <c r="H9" s="128" t="s">
        <v>19</v>
      </c>
      <c r="I9" s="130" t="s">
        <v>20</v>
      </c>
      <c r="J9" s="131"/>
      <c r="K9" s="75"/>
      <c r="L9" s="128" t="s">
        <v>21</v>
      </c>
    </row>
    <row r="10" spans="1:12" s="7" customFormat="1" ht="15" customHeight="1" x14ac:dyDescent="0.35">
      <c r="A10" s="134"/>
      <c r="B10" s="134"/>
      <c r="C10" s="136"/>
      <c r="D10" s="137"/>
      <c r="E10" s="138"/>
      <c r="F10" s="137"/>
      <c r="G10" s="138"/>
      <c r="H10" s="129"/>
      <c r="I10" s="132"/>
      <c r="J10" s="133"/>
      <c r="K10" s="76"/>
      <c r="L10" s="129"/>
    </row>
    <row r="11" spans="1:12" ht="25" customHeight="1" x14ac:dyDescent="0.35">
      <c r="A11" s="8" t="s">
        <v>22</v>
      </c>
      <c r="B11" s="9" t="s">
        <v>23</v>
      </c>
      <c r="C11" s="8"/>
      <c r="D11" s="8"/>
      <c r="E11" s="10"/>
      <c r="F11" s="11"/>
      <c r="G11" s="10">
        <f>SUM(G12:G30)</f>
        <v>288950000</v>
      </c>
      <c r="H11" s="74"/>
      <c r="I11" s="77" t="s">
        <v>24</v>
      </c>
      <c r="J11" s="77" t="s">
        <v>25</v>
      </c>
      <c r="K11" s="77" t="s">
        <v>26</v>
      </c>
      <c r="L11" s="74"/>
    </row>
    <row r="12" spans="1:12" ht="43.5" customHeight="1" x14ac:dyDescent="0.35">
      <c r="A12" s="13">
        <v>1</v>
      </c>
      <c r="B12" s="12" t="s">
        <v>27</v>
      </c>
      <c r="C12" s="17" t="s">
        <v>28</v>
      </c>
      <c r="D12" s="17">
        <v>1</v>
      </c>
      <c r="E12" s="14">
        <v>20000000</v>
      </c>
      <c r="F12" s="15">
        <v>1</v>
      </c>
      <c r="G12" s="14">
        <f t="shared" ref="G12:G28" si="0">D12*E12*F12</f>
        <v>20000000</v>
      </c>
      <c r="H12" s="70" t="s">
        <v>29</v>
      </c>
      <c r="I12" s="70">
        <v>22000000</v>
      </c>
      <c r="J12" s="70">
        <f>I12*D12*F12</f>
        <v>22000000</v>
      </c>
      <c r="K12" s="70">
        <f>J12-G12</f>
        <v>2000000</v>
      </c>
      <c r="L12" s="70" t="s">
        <v>30</v>
      </c>
    </row>
    <row r="13" spans="1:12" ht="25" customHeight="1" x14ac:dyDescent="0.35">
      <c r="A13" s="13">
        <v>2</v>
      </c>
      <c r="B13" s="12" t="s">
        <v>31</v>
      </c>
      <c r="C13" s="17" t="s">
        <v>28</v>
      </c>
      <c r="D13" s="17">
        <v>1</v>
      </c>
      <c r="E13" s="14">
        <v>10000000</v>
      </c>
      <c r="F13" s="15">
        <v>1</v>
      </c>
      <c r="G13" s="14">
        <f t="shared" si="0"/>
        <v>10000000</v>
      </c>
      <c r="H13" s="70"/>
      <c r="I13" s="70">
        <v>16000000</v>
      </c>
      <c r="J13" s="70">
        <f>I13*D13*F13</f>
        <v>16000000</v>
      </c>
      <c r="K13" s="70">
        <f>J13-G13</f>
        <v>6000000</v>
      </c>
      <c r="L13" s="70"/>
    </row>
    <row r="14" spans="1:12" ht="40" customHeight="1" x14ac:dyDescent="0.35">
      <c r="A14" s="13">
        <v>3</v>
      </c>
      <c r="B14" s="12" t="s">
        <v>32</v>
      </c>
      <c r="C14" s="18" t="s">
        <v>33</v>
      </c>
      <c r="D14" s="18">
        <v>2</v>
      </c>
      <c r="E14" s="19">
        <v>250000</v>
      </c>
      <c r="F14" s="15">
        <v>2</v>
      </c>
      <c r="G14" s="14">
        <f t="shared" si="0"/>
        <v>1000000</v>
      </c>
      <c r="H14" s="70" t="s">
        <v>34</v>
      </c>
      <c r="I14" s="70"/>
      <c r="J14" s="70">
        <f t="shared" ref="J14:J18" si="1">I14*D14*F14</f>
        <v>0</v>
      </c>
      <c r="K14" s="70"/>
      <c r="L14" s="70"/>
    </row>
    <row r="15" spans="1:12" ht="25" customHeight="1" x14ac:dyDescent="0.35">
      <c r="A15" s="13">
        <v>4</v>
      </c>
      <c r="B15" s="12" t="s">
        <v>35</v>
      </c>
      <c r="C15" s="18" t="s">
        <v>33</v>
      </c>
      <c r="D15" s="18">
        <v>35</v>
      </c>
      <c r="E15" s="19">
        <v>15000</v>
      </c>
      <c r="F15" s="15">
        <v>2</v>
      </c>
      <c r="G15" s="14">
        <f t="shared" si="0"/>
        <v>1050000</v>
      </c>
      <c r="H15" s="70" t="s">
        <v>36</v>
      </c>
      <c r="I15" s="70"/>
      <c r="J15" s="70">
        <f t="shared" si="1"/>
        <v>0</v>
      </c>
      <c r="K15" s="70"/>
      <c r="L15" s="70"/>
    </row>
    <row r="16" spans="1:12" ht="25" customHeight="1" x14ac:dyDescent="0.35">
      <c r="A16" s="13">
        <v>5</v>
      </c>
      <c r="B16" s="12" t="s">
        <v>37</v>
      </c>
      <c r="C16" s="17" t="s">
        <v>33</v>
      </c>
      <c r="D16" s="17">
        <v>1</v>
      </c>
      <c r="E16" s="14">
        <v>700000</v>
      </c>
      <c r="F16" s="15">
        <v>2</v>
      </c>
      <c r="G16" s="14">
        <f t="shared" si="0"/>
        <v>1400000</v>
      </c>
      <c r="H16" s="70"/>
      <c r="I16" s="70"/>
      <c r="J16" s="70">
        <f t="shared" si="1"/>
        <v>0</v>
      </c>
      <c r="K16" s="70"/>
      <c r="L16" s="70"/>
    </row>
    <row r="17" spans="1:12" ht="39.65" customHeight="1" x14ac:dyDescent="0.35">
      <c r="A17" s="13">
        <v>6</v>
      </c>
      <c r="B17" s="12" t="s">
        <v>38</v>
      </c>
      <c r="C17" s="17" t="s">
        <v>33</v>
      </c>
      <c r="D17" s="17">
        <v>1</v>
      </c>
      <c r="E17" s="14">
        <v>10000000</v>
      </c>
      <c r="F17" s="15">
        <v>1.5</v>
      </c>
      <c r="G17" s="14">
        <f t="shared" si="0"/>
        <v>15000000</v>
      </c>
      <c r="H17" s="70" t="s">
        <v>39</v>
      </c>
      <c r="I17" s="70"/>
      <c r="J17" s="70">
        <f t="shared" si="1"/>
        <v>0</v>
      </c>
      <c r="K17" s="70"/>
      <c r="L17" s="70"/>
    </row>
    <row r="18" spans="1:12" ht="24" customHeight="1" x14ac:dyDescent="0.35">
      <c r="A18" s="13">
        <v>7</v>
      </c>
      <c r="B18" s="12" t="s">
        <v>40</v>
      </c>
      <c r="C18" s="17" t="s">
        <v>41</v>
      </c>
      <c r="D18" s="17">
        <v>180</v>
      </c>
      <c r="E18" s="14">
        <v>20000</v>
      </c>
      <c r="F18" s="15">
        <v>1</v>
      </c>
      <c r="G18" s="14">
        <f t="shared" si="0"/>
        <v>3600000</v>
      </c>
      <c r="H18" s="70"/>
      <c r="I18" s="70">
        <v>50000</v>
      </c>
      <c r="J18" s="70">
        <f t="shared" si="1"/>
        <v>9000000</v>
      </c>
      <c r="K18" s="70">
        <f>J18-G18</f>
        <v>5400000</v>
      </c>
      <c r="L18" s="70"/>
    </row>
    <row r="19" spans="1:12" ht="38.15" customHeight="1" x14ac:dyDescent="0.35">
      <c r="A19" s="13">
        <v>8</v>
      </c>
      <c r="B19" s="12" t="s">
        <v>42</v>
      </c>
      <c r="C19" s="17" t="s">
        <v>43</v>
      </c>
      <c r="D19" s="17">
        <v>1</v>
      </c>
      <c r="E19" s="19">
        <v>5000000</v>
      </c>
      <c r="F19" s="15">
        <v>1</v>
      </c>
      <c r="G19" s="14">
        <f t="shared" si="0"/>
        <v>5000000</v>
      </c>
      <c r="H19" s="70" t="s">
        <v>39</v>
      </c>
      <c r="I19" s="70"/>
      <c r="J19" s="70">
        <f t="shared" ref="J19:J44" si="2">I19*D19*F19</f>
        <v>0</v>
      </c>
      <c r="K19" s="70"/>
      <c r="L19" s="70"/>
    </row>
    <row r="20" spans="1:12" ht="21.65" customHeight="1" x14ac:dyDescent="0.35">
      <c r="A20" s="13">
        <v>9</v>
      </c>
      <c r="B20" s="12" t="s">
        <v>44</v>
      </c>
      <c r="C20" s="17" t="s">
        <v>33</v>
      </c>
      <c r="D20" s="17">
        <v>1</v>
      </c>
      <c r="E20" s="19">
        <v>1500000</v>
      </c>
      <c r="F20" s="15">
        <v>0</v>
      </c>
      <c r="G20" s="14">
        <f t="shared" si="0"/>
        <v>0</v>
      </c>
      <c r="H20" s="70" t="s">
        <v>45</v>
      </c>
      <c r="I20" s="70"/>
      <c r="J20" s="70">
        <f t="shared" si="2"/>
        <v>0</v>
      </c>
      <c r="K20" s="70"/>
      <c r="L20" s="70"/>
    </row>
    <row r="21" spans="1:12" ht="38.15" customHeight="1" x14ac:dyDescent="0.35">
      <c r="A21" s="13">
        <v>10</v>
      </c>
      <c r="B21" s="12" t="s">
        <v>46</v>
      </c>
      <c r="C21" s="17" t="s">
        <v>47</v>
      </c>
      <c r="D21" s="17">
        <v>1</v>
      </c>
      <c r="E21" s="19">
        <v>20000000</v>
      </c>
      <c r="F21" s="15">
        <v>2</v>
      </c>
      <c r="G21" s="14">
        <f t="shared" si="0"/>
        <v>40000000</v>
      </c>
      <c r="H21" s="70" t="s">
        <v>39</v>
      </c>
      <c r="I21" s="70"/>
      <c r="J21" s="70">
        <f t="shared" si="2"/>
        <v>0</v>
      </c>
      <c r="K21" s="70"/>
      <c r="L21" s="70"/>
    </row>
    <row r="22" spans="1:12" ht="25" customHeight="1" x14ac:dyDescent="0.35">
      <c r="A22" s="13">
        <v>11</v>
      </c>
      <c r="B22" s="12" t="s">
        <v>48</v>
      </c>
      <c r="C22" s="17" t="s">
        <v>41</v>
      </c>
      <c r="D22" s="17">
        <v>180</v>
      </c>
      <c r="E22" s="14">
        <v>45000</v>
      </c>
      <c r="F22" s="15">
        <v>3</v>
      </c>
      <c r="G22" s="14">
        <f t="shared" si="0"/>
        <v>24300000</v>
      </c>
      <c r="H22" s="70" t="s">
        <v>49</v>
      </c>
      <c r="I22" s="70">
        <v>100000</v>
      </c>
      <c r="J22" s="70">
        <f t="shared" si="2"/>
        <v>54000000</v>
      </c>
      <c r="K22" s="70">
        <f>J22-G22</f>
        <v>29700000</v>
      </c>
      <c r="L22" s="70" t="s">
        <v>50</v>
      </c>
    </row>
    <row r="23" spans="1:12" ht="25" customHeight="1" thickBot="1" x14ac:dyDescent="0.4">
      <c r="A23" s="13">
        <v>12</v>
      </c>
      <c r="B23" s="55" t="s">
        <v>51</v>
      </c>
      <c r="C23" s="56" t="s">
        <v>41</v>
      </c>
      <c r="D23" s="56">
        <v>180</v>
      </c>
      <c r="E23" s="57">
        <v>170000</v>
      </c>
      <c r="F23" s="58">
        <v>2</v>
      </c>
      <c r="G23" s="57">
        <f t="shared" si="0"/>
        <v>61200000</v>
      </c>
      <c r="H23" s="70" t="s">
        <v>49</v>
      </c>
      <c r="I23" s="70">
        <v>230000</v>
      </c>
      <c r="J23" s="70">
        <f t="shared" si="2"/>
        <v>82800000</v>
      </c>
      <c r="K23" s="70">
        <f>J23-G23</f>
        <v>21600000</v>
      </c>
      <c r="L23" s="70" t="s">
        <v>52</v>
      </c>
    </row>
    <row r="24" spans="1:12" ht="40.5" customHeight="1" x14ac:dyDescent="0.35">
      <c r="A24" s="59" t="s">
        <v>53</v>
      </c>
      <c r="B24" s="60" t="s">
        <v>54</v>
      </c>
      <c r="C24" s="61" t="s">
        <v>43</v>
      </c>
      <c r="D24" s="61">
        <v>1</v>
      </c>
      <c r="E24" s="62">
        <v>15000000</v>
      </c>
      <c r="F24" s="63">
        <v>1</v>
      </c>
      <c r="G24" s="62">
        <f t="shared" si="0"/>
        <v>15000000</v>
      </c>
      <c r="H24" s="70" t="s">
        <v>39</v>
      </c>
      <c r="I24" s="70"/>
      <c r="J24" s="70">
        <f t="shared" si="2"/>
        <v>0</v>
      </c>
      <c r="K24" s="70"/>
      <c r="L24" s="70"/>
    </row>
    <row r="25" spans="1:12" ht="25" customHeight="1" thickBot="1" x14ac:dyDescent="0.4">
      <c r="A25" s="65">
        <v>14</v>
      </c>
      <c r="B25" s="51" t="s">
        <v>55</v>
      </c>
      <c r="C25" s="52" t="s">
        <v>41</v>
      </c>
      <c r="D25" s="52">
        <v>180</v>
      </c>
      <c r="E25" s="53">
        <v>250000</v>
      </c>
      <c r="F25" s="54">
        <v>1</v>
      </c>
      <c r="G25" s="53">
        <f t="shared" si="0"/>
        <v>45000000</v>
      </c>
      <c r="H25" s="70" t="s">
        <v>49</v>
      </c>
      <c r="I25" s="70"/>
      <c r="J25" s="70">
        <f t="shared" si="2"/>
        <v>0</v>
      </c>
      <c r="K25" s="70"/>
      <c r="L25" s="70" t="s">
        <v>52</v>
      </c>
    </row>
    <row r="26" spans="1:12" ht="40" customHeight="1" x14ac:dyDescent="0.35">
      <c r="A26" s="4" t="s">
        <v>56</v>
      </c>
      <c r="B26" s="12" t="s">
        <v>57</v>
      </c>
      <c r="C26" s="17" t="s">
        <v>33</v>
      </c>
      <c r="D26" s="17">
        <v>180</v>
      </c>
      <c r="E26" s="14">
        <v>25000</v>
      </c>
      <c r="F26" s="15">
        <v>2</v>
      </c>
      <c r="G26" s="14">
        <f t="shared" si="0"/>
        <v>9000000</v>
      </c>
      <c r="H26" s="70" t="s">
        <v>39</v>
      </c>
      <c r="I26" s="70"/>
      <c r="J26" s="70">
        <f t="shared" si="2"/>
        <v>0</v>
      </c>
      <c r="K26" s="70"/>
      <c r="L26" s="70"/>
    </row>
    <row r="27" spans="1:12" ht="39.65" customHeight="1" x14ac:dyDescent="0.35">
      <c r="A27" s="13">
        <v>16</v>
      </c>
      <c r="B27" s="12" t="s">
        <v>58</v>
      </c>
      <c r="C27" s="17" t="s">
        <v>47</v>
      </c>
      <c r="D27" s="17">
        <v>1</v>
      </c>
      <c r="E27" s="14">
        <v>6000000</v>
      </c>
      <c r="F27" s="15">
        <v>2</v>
      </c>
      <c r="G27" s="14">
        <f t="shared" si="0"/>
        <v>12000000</v>
      </c>
      <c r="H27" s="70" t="s">
        <v>39</v>
      </c>
      <c r="I27" s="70"/>
      <c r="J27" s="70">
        <f t="shared" si="2"/>
        <v>0</v>
      </c>
      <c r="K27" s="70"/>
      <c r="L27" s="70"/>
    </row>
    <row r="28" spans="1:12" ht="20.5" customHeight="1" x14ac:dyDescent="0.35">
      <c r="A28" s="13">
        <v>17</v>
      </c>
      <c r="B28" s="78" t="s">
        <v>59</v>
      </c>
      <c r="C28" s="79" t="s">
        <v>60</v>
      </c>
      <c r="D28" s="79">
        <v>1</v>
      </c>
      <c r="E28" s="80">
        <v>16000000</v>
      </c>
      <c r="F28" s="81">
        <v>1.5</v>
      </c>
      <c r="G28" s="80">
        <f t="shared" si="0"/>
        <v>24000000</v>
      </c>
      <c r="H28" s="70"/>
      <c r="I28" s="70"/>
      <c r="J28" s="70">
        <f t="shared" si="2"/>
        <v>0</v>
      </c>
      <c r="K28" s="70"/>
      <c r="L28" s="70"/>
    </row>
    <row r="29" spans="1:12" ht="20.5" customHeight="1" x14ac:dyDescent="0.35">
      <c r="A29" s="13">
        <v>18</v>
      </c>
      <c r="B29" s="12" t="s">
        <v>61</v>
      </c>
      <c r="C29" s="17" t="s">
        <v>43</v>
      </c>
      <c r="D29" s="17">
        <v>1</v>
      </c>
      <c r="E29" s="14">
        <v>500000</v>
      </c>
      <c r="F29" s="15">
        <v>1</v>
      </c>
      <c r="G29" s="14">
        <f t="shared" ref="G29:G30" si="3">D29*E29*F29</f>
        <v>500000</v>
      </c>
      <c r="H29" s="70"/>
      <c r="I29" s="70"/>
      <c r="J29" s="70">
        <f t="shared" si="2"/>
        <v>0</v>
      </c>
      <c r="K29" s="70"/>
      <c r="L29" s="70" t="s">
        <v>62</v>
      </c>
    </row>
    <row r="30" spans="1:12" ht="32.15" customHeight="1" x14ac:dyDescent="0.35">
      <c r="A30" s="13">
        <v>19</v>
      </c>
      <c r="B30" s="12" t="s">
        <v>63</v>
      </c>
      <c r="C30" s="17" t="s">
        <v>64</v>
      </c>
      <c r="D30" s="17">
        <v>1500</v>
      </c>
      <c r="E30" s="14">
        <v>600</v>
      </c>
      <c r="F30" s="15">
        <v>1</v>
      </c>
      <c r="G30" s="14">
        <f t="shared" si="3"/>
        <v>900000</v>
      </c>
      <c r="H30" s="70"/>
      <c r="I30" s="70"/>
      <c r="J30" s="70">
        <f t="shared" si="2"/>
        <v>0</v>
      </c>
      <c r="K30" s="70"/>
      <c r="L30" s="70" t="s">
        <v>65</v>
      </c>
    </row>
    <row r="31" spans="1:12" ht="26.5" customHeight="1" x14ac:dyDescent="0.35">
      <c r="A31" s="8" t="s">
        <v>66</v>
      </c>
      <c r="B31" s="16" t="s">
        <v>67</v>
      </c>
      <c r="C31" s="8"/>
      <c r="D31" s="8"/>
      <c r="E31" s="10"/>
      <c r="F31" s="11"/>
      <c r="G31" s="29">
        <f>SUM(G34:G48)</f>
        <v>343200000</v>
      </c>
      <c r="H31" s="71"/>
      <c r="I31" s="71"/>
      <c r="J31" s="70">
        <f t="shared" si="2"/>
        <v>0</v>
      </c>
      <c r="K31" s="70"/>
      <c r="L31" s="71"/>
    </row>
    <row r="32" spans="1:12" s="45" customFormat="1" ht="29.25" customHeight="1" x14ac:dyDescent="0.35">
      <c r="A32" s="41" t="s">
        <v>68</v>
      </c>
      <c r="B32" s="30" t="s">
        <v>69</v>
      </c>
      <c r="C32" s="42"/>
      <c r="D32" s="42"/>
      <c r="E32" s="43"/>
      <c r="F32" s="44"/>
      <c r="G32" s="43"/>
      <c r="H32" s="43"/>
      <c r="I32" s="43"/>
      <c r="J32" s="70">
        <f t="shared" si="2"/>
        <v>0</v>
      </c>
      <c r="K32" s="70"/>
      <c r="L32" s="43"/>
    </row>
    <row r="33" spans="1:12" ht="29.25" customHeight="1" x14ac:dyDescent="0.35">
      <c r="A33" s="13"/>
      <c r="B33" s="30" t="s">
        <v>70</v>
      </c>
      <c r="C33" s="17"/>
      <c r="D33" s="17"/>
      <c r="E33" s="14"/>
      <c r="F33" s="15"/>
      <c r="G33" s="14"/>
      <c r="H33" s="70"/>
      <c r="I33" s="70"/>
      <c r="J33" s="70">
        <f t="shared" si="2"/>
        <v>0</v>
      </c>
      <c r="K33" s="70"/>
      <c r="L33" s="70"/>
    </row>
    <row r="34" spans="1:12" ht="46" customHeight="1" x14ac:dyDescent="0.35">
      <c r="A34" s="13">
        <v>20</v>
      </c>
      <c r="B34" s="12" t="s">
        <v>71</v>
      </c>
      <c r="C34" s="17" t="s">
        <v>41</v>
      </c>
      <c r="D34" s="17">
        <v>32</v>
      </c>
      <c r="E34" s="14">
        <v>3000000</v>
      </c>
      <c r="F34" s="15">
        <v>1</v>
      </c>
      <c r="G34" s="14">
        <f>D34*E34*F34</f>
        <v>96000000</v>
      </c>
      <c r="H34" s="70"/>
      <c r="I34" s="70"/>
      <c r="J34" s="70">
        <f t="shared" si="2"/>
        <v>0</v>
      </c>
      <c r="K34" s="70"/>
      <c r="L34" s="70" t="s">
        <v>72</v>
      </c>
    </row>
    <row r="35" spans="1:12" ht="64.5" customHeight="1" x14ac:dyDescent="0.35">
      <c r="A35" s="13">
        <v>21</v>
      </c>
      <c r="B35" s="12" t="s">
        <v>73</v>
      </c>
      <c r="C35" s="17" t="s">
        <v>74</v>
      </c>
      <c r="D35" s="17">
        <v>32</v>
      </c>
      <c r="E35" s="14">
        <v>500000</v>
      </c>
      <c r="F35" s="15">
        <v>1</v>
      </c>
      <c r="G35" s="14">
        <f>D35*E35*F35</f>
        <v>16000000</v>
      </c>
      <c r="H35" s="70"/>
      <c r="I35" s="70"/>
      <c r="J35" s="70">
        <f t="shared" si="2"/>
        <v>0</v>
      </c>
      <c r="K35" s="70"/>
      <c r="L35" s="70" t="s">
        <v>75</v>
      </c>
    </row>
    <row r="36" spans="1:12" ht="67" customHeight="1" x14ac:dyDescent="0.35">
      <c r="A36" s="13">
        <v>22</v>
      </c>
      <c r="B36" s="12" t="s">
        <v>76</v>
      </c>
      <c r="C36" s="17" t="s">
        <v>74</v>
      </c>
      <c r="D36" s="17">
        <v>15</v>
      </c>
      <c r="E36" s="14">
        <v>800000</v>
      </c>
      <c r="F36" s="15">
        <v>1</v>
      </c>
      <c r="G36" s="14">
        <f>D36*E36*F36</f>
        <v>12000000</v>
      </c>
      <c r="H36" s="70" t="s">
        <v>77</v>
      </c>
      <c r="I36" s="70"/>
      <c r="J36" s="70">
        <f t="shared" si="2"/>
        <v>0</v>
      </c>
      <c r="K36" s="70"/>
      <c r="L36" s="70" t="s">
        <v>75</v>
      </c>
    </row>
    <row r="37" spans="1:12" ht="29.25" customHeight="1" x14ac:dyDescent="0.35">
      <c r="A37" s="13"/>
      <c r="B37" s="30" t="s">
        <v>78</v>
      </c>
      <c r="C37" s="17"/>
      <c r="D37" s="17"/>
      <c r="E37" s="14"/>
      <c r="F37" s="15"/>
      <c r="G37" s="14"/>
      <c r="H37" s="70"/>
      <c r="I37" s="70"/>
      <c r="J37" s="70">
        <f t="shared" si="2"/>
        <v>0</v>
      </c>
      <c r="K37" s="70"/>
      <c r="L37" s="70"/>
    </row>
    <row r="38" spans="1:12" ht="57.65" customHeight="1" x14ac:dyDescent="0.35">
      <c r="A38" s="13">
        <v>23</v>
      </c>
      <c r="B38" s="12" t="s">
        <v>79</v>
      </c>
      <c r="C38" s="17" t="s">
        <v>41</v>
      </c>
      <c r="D38" s="17">
        <v>31</v>
      </c>
      <c r="E38" s="14">
        <v>3000000</v>
      </c>
      <c r="F38" s="15">
        <v>1</v>
      </c>
      <c r="G38" s="14">
        <f>D38*E38*F38</f>
        <v>93000000</v>
      </c>
      <c r="H38" s="70"/>
      <c r="I38" s="70"/>
      <c r="J38" s="70">
        <f t="shared" si="2"/>
        <v>0</v>
      </c>
      <c r="K38" s="70"/>
      <c r="L38" s="70" t="s">
        <v>72</v>
      </c>
    </row>
    <row r="39" spans="1:12" ht="64.5" customHeight="1" x14ac:dyDescent="0.35">
      <c r="A39" s="13">
        <v>24</v>
      </c>
      <c r="B39" s="12" t="s">
        <v>80</v>
      </c>
      <c r="C39" s="17" t="s">
        <v>74</v>
      </c>
      <c r="D39" s="17">
        <v>8</v>
      </c>
      <c r="E39" s="14">
        <v>150000</v>
      </c>
      <c r="F39" s="15">
        <v>1</v>
      </c>
      <c r="G39" s="14">
        <f>D39*E39*F39</f>
        <v>1200000</v>
      </c>
      <c r="H39" s="70" t="s">
        <v>81</v>
      </c>
      <c r="I39" s="70"/>
      <c r="J39" s="70">
        <f t="shared" si="2"/>
        <v>0</v>
      </c>
      <c r="K39" s="70"/>
      <c r="L39" s="70" t="s">
        <v>75</v>
      </c>
    </row>
    <row r="40" spans="1:12" ht="41.15" customHeight="1" x14ac:dyDescent="0.35">
      <c r="A40" s="13">
        <v>25</v>
      </c>
      <c r="B40" s="12" t="s">
        <v>82</v>
      </c>
      <c r="C40" s="17" t="s">
        <v>83</v>
      </c>
      <c r="D40" s="17">
        <v>2</v>
      </c>
      <c r="E40" s="14">
        <v>2000000</v>
      </c>
      <c r="F40" s="15">
        <v>1</v>
      </c>
      <c r="G40" s="14">
        <f>D40*E40*F40</f>
        <v>4000000</v>
      </c>
      <c r="H40" s="70" t="s">
        <v>39</v>
      </c>
      <c r="I40" s="70"/>
      <c r="J40" s="70">
        <f t="shared" si="2"/>
        <v>0</v>
      </c>
      <c r="K40" s="70"/>
      <c r="L40" s="70" t="s">
        <v>84</v>
      </c>
    </row>
    <row r="41" spans="1:12" ht="40.5" customHeight="1" x14ac:dyDescent="0.35">
      <c r="A41" s="13">
        <v>26</v>
      </c>
      <c r="B41" s="12" t="s">
        <v>85</v>
      </c>
      <c r="C41" s="17" t="s">
        <v>83</v>
      </c>
      <c r="D41" s="17">
        <v>2</v>
      </c>
      <c r="E41" s="14">
        <v>800000</v>
      </c>
      <c r="F41" s="15">
        <v>1</v>
      </c>
      <c r="G41" s="14">
        <f>D41*E41*F41</f>
        <v>1600000</v>
      </c>
      <c r="H41" s="70" t="s">
        <v>39</v>
      </c>
      <c r="I41" s="70"/>
      <c r="J41" s="70">
        <f t="shared" si="2"/>
        <v>0</v>
      </c>
      <c r="K41" s="70"/>
      <c r="L41" s="70" t="s">
        <v>84</v>
      </c>
    </row>
    <row r="42" spans="1:12" ht="38.15" customHeight="1" x14ac:dyDescent="0.35">
      <c r="A42" s="13">
        <v>27</v>
      </c>
      <c r="B42" s="12" t="s">
        <v>86</v>
      </c>
      <c r="C42" s="17" t="s">
        <v>83</v>
      </c>
      <c r="D42" s="17">
        <v>2</v>
      </c>
      <c r="E42" s="14">
        <v>2000000</v>
      </c>
      <c r="F42" s="15">
        <v>1</v>
      </c>
      <c r="G42" s="14">
        <f>D42*E42*F42</f>
        <v>4000000</v>
      </c>
      <c r="H42" s="70" t="s">
        <v>39</v>
      </c>
      <c r="I42" s="70"/>
      <c r="J42" s="70">
        <f t="shared" si="2"/>
        <v>0</v>
      </c>
      <c r="K42" s="70"/>
      <c r="L42" s="70" t="s">
        <v>84</v>
      </c>
    </row>
    <row r="43" spans="1:12" ht="19.5" customHeight="1" x14ac:dyDescent="0.35">
      <c r="A43" s="41" t="s">
        <v>87</v>
      </c>
      <c r="B43" s="30" t="s">
        <v>88</v>
      </c>
      <c r="C43" s="17"/>
      <c r="D43" s="17"/>
      <c r="E43" s="14"/>
      <c r="F43" s="15"/>
      <c r="G43" s="14"/>
      <c r="H43" s="70"/>
      <c r="I43" s="70"/>
      <c r="J43" s="70">
        <f t="shared" si="2"/>
        <v>0</v>
      </c>
      <c r="K43" s="70"/>
      <c r="L43" s="70"/>
    </row>
    <row r="44" spans="1:12" ht="41.15" customHeight="1" x14ac:dyDescent="0.35">
      <c r="A44" s="13">
        <v>28</v>
      </c>
      <c r="B44" s="12" t="s">
        <v>89</v>
      </c>
      <c r="C44" s="17" t="s">
        <v>90</v>
      </c>
      <c r="D44" s="17">
        <v>40</v>
      </c>
      <c r="E44" s="14">
        <v>800000</v>
      </c>
      <c r="F44" s="15">
        <v>2</v>
      </c>
      <c r="G44" s="14">
        <f>D44*E44*F44</f>
        <v>64000000</v>
      </c>
      <c r="H44" s="70"/>
      <c r="I44" s="70">
        <v>1000000</v>
      </c>
      <c r="J44" s="70">
        <f t="shared" si="2"/>
        <v>80000000</v>
      </c>
      <c r="K44" s="70">
        <f>J44-G44</f>
        <v>16000000</v>
      </c>
      <c r="L44" s="70" t="s">
        <v>91</v>
      </c>
    </row>
    <row r="45" spans="1:12" ht="43.5" customHeight="1" x14ac:dyDescent="0.35">
      <c r="A45" s="13">
        <v>29</v>
      </c>
      <c r="B45" s="12" t="s">
        <v>92</v>
      </c>
      <c r="C45" s="17" t="s">
        <v>93</v>
      </c>
      <c r="D45" s="17">
        <v>11</v>
      </c>
      <c r="E45" s="14">
        <v>1300000</v>
      </c>
      <c r="F45" s="15">
        <v>2</v>
      </c>
      <c r="G45" s="14">
        <f>D45*E45*F45</f>
        <v>28600000</v>
      </c>
      <c r="H45" s="70"/>
      <c r="I45" s="70"/>
      <c r="J45" s="70"/>
      <c r="K45" s="70"/>
      <c r="L45" s="70" t="s">
        <v>91</v>
      </c>
    </row>
    <row r="46" spans="1:12" ht="19.5" customHeight="1" x14ac:dyDescent="0.35">
      <c r="A46" s="41" t="s">
        <v>94</v>
      </c>
      <c r="B46" s="35" t="s">
        <v>95</v>
      </c>
      <c r="C46" s="17"/>
      <c r="D46" s="17"/>
      <c r="E46" s="14"/>
      <c r="F46" s="15"/>
      <c r="G46" s="14"/>
      <c r="H46" s="70"/>
      <c r="I46" s="70"/>
      <c r="J46" s="70"/>
      <c r="K46" s="70"/>
      <c r="L46" s="70"/>
    </row>
    <row r="47" spans="1:12" ht="28.5" customHeight="1" x14ac:dyDescent="0.35">
      <c r="A47" s="13">
        <v>30</v>
      </c>
      <c r="B47" s="12" t="s">
        <v>96</v>
      </c>
      <c r="C47" s="17" t="s">
        <v>41</v>
      </c>
      <c r="D47" s="17">
        <v>60</v>
      </c>
      <c r="E47" s="14">
        <v>190000</v>
      </c>
      <c r="F47" s="15">
        <v>1</v>
      </c>
      <c r="G47" s="14">
        <f>D47*E47*F47</f>
        <v>11400000</v>
      </c>
      <c r="H47" s="70"/>
      <c r="I47" s="70"/>
      <c r="J47" s="70"/>
      <c r="K47" s="70"/>
      <c r="L47" s="70" t="s">
        <v>97</v>
      </c>
    </row>
    <row r="48" spans="1:12" ht="28.5" customHeight="1" x14ac:dyDescent="0.35">
      <c r="A48" s="13">
        <v>31</v>
      </c>
      <c r="B48" s="12" t="s">
        <v>98</v>
      </c>
      <c r="C48" s="17" t="s">
        <v>41</v>
      </c>
      <c r="D48" s="17">
        <v>60</v>
      </c>
      <c r="E48" s="14">
        <v>190000</v>
      </c>
      <c r="F48" s="15">
        <v>1</v>
      </c>
      <c r="G48" s="14">
        <f>D48*E48*F48</f>
        <v>11400000</v>
      </c>
      <c r="H48" s="70"/>
      <c r="I48" s="70"/>
      <c r="J48" s="70"/>
      <c r="K48" s="70"/>
      <c r="L48" s="70" t="s">
        <v>97</v>
      </c>
    </row>
    <row r="49" spans="1:12" ht="26.5" customHeight="1" x14ac:dyDescent="0.35">
      <c r="A49" s="8" t="s">
        <v>99</v>
      </c>
      <c r="B49" s="16" t="s">
        <v>100</v>
      </c>
      <c r="C49" s="8"/>
      <c r="D49" s="8"/>
      <c r="E49" s="10"/>
      <c r="F49" s="11"/>
      <c r="G49" s="29">
        <f>SUM(G50:G51)</f>
        <v>6000000</v>
      </c>
      <c r="H49" s="71"/>
      <c r="I49" s="71"/>
      <c r="J49" s="71"/>
      <c r="K49" s="71"/>
      <c r="L49" s="71"/>
    </row>
    <row r="50" spans="1:12" ht="48.65" customHeight="1" x14ac:dyDescent="0.35">
      <c r="A50" s="13">
        <v>32</v>
      </c>
      <c r="B50" s="12" t="s">
        <v>101</v>
      </c>
      <c r="C50" s="17" t="s">
        <v>102</v>
      </c>
      <c r="D50" s="17">
        <v>1</v>
      </c>
      <c r="E50" s="14">
        <v>3000000</v>
      </c>
      <c r="F50" s="15">
        <v>1</v>
      </c>
      <c r="G50" s="14">
        <f>D50*E50*F50</f>
        <v>3000000</v>
      </c>
      <c r="H50" s="70" t="s">
        <v>49</v>
      </c>
      <c r="I50" s="70"/>
      <c r="J50" s="70"/>
      <c r="K50" s="70"/>
      <c r="L50" s="70" t="s">
        <v>103</v>
      </c>
    </row>
    <row r="51" spans="1:12" ht="39" customHeight="1" x14ac:dyDescent="0.35">
      <c r="A51" s="64">
        <v>33</v>
      </c>
      <c r="B51" s="55" t="s">
        <v>104</v>
      </c>
      <c r="C51" s="56" t="s">
        <v>102</v>
      </c>
      <c r="D51" s="56">
        <v>2</v>
      </c>
      <c r="E51" s="57">
        <v>1500000</v>
      </c>
      <c r="F51" s="15">
        <v>1</v>
      </c>
      <c r="G51" s="14">
        <f>D51*E51*F51</f>
        <v>3000000</v>
      </c>
      <c r="H51" s="70" t="s">
        <v>49</v>
      </c>
      <c r="I51" s="70"/>
      <c r="J51" s="70"/>
      <c r="K51" s="70"/>
      <c r="L51" s="70" t="s">
        <v>103</v>
      </c>
    </row>
    <row r="52" spans="1:12" ht="22" customHeight="1" x14ac:dyDescent="0.35">
      <c r="A52" s="13">
        <v>34</v>
      </c>
      <c r="B52" s="12" t="s">
        <v>105</v>
      </c>
      <c r="C52" s="17" t="s">
        <v>47</v>
      </c>
      <c r="D52" s="17">
        <v>1</v>
      </c>
      <c r="E52" s="14">
        <f>G52</f>
        <v>0</v>
      </c>
      <c r="F52" s="50">
        <v>1</v>
      </c>
      <c r="G52" s="49">
        <v>0</v>
      </c>
      <c r="H52" s="70"/>
      <c r="I52" s="70"/>
      <c r="J52" s="70"/>
      <c r="K52" s="70"/>
      <c r="L52" s="70"/>
    </row>
    <row r="53" spans="1:12" ht="24.65" customHeight="1" x14ac:dyDescent="0.35">
      <c r="A53" s="4"/>
      <c r="B53" s="31" t="s">
        <v>106</v>
      </c>
      <c r="C53" s="4"/>
      <c r="D53" s="4"/>
      <c r="E53" s="6"/>
      <c r="F53" s="5"/>
      <c r="G53" s="6">
        <f>G11+G31+G49+G52</f>
        <v>638150000</v>
      </c>
      <c r="H53" s="43"/>
      <c r="I53" s="43"/>
      <c r="J53" s="43"/>
      <c r="K53" s="43">
        <f>SUM(K12:K52)</f>
        <v>80700000</v>
      </c>
      <c r="L53" s="43"/>
    </row>
    <row r="54" spans="1:12" ht="24.65" customHeight="1" x14ac:dyDescent="0.35">
      <c r="A54" s="4"/>
      <c r="B54" s="31" t="s">
        <v>107</v>
      </c>
      <c r="C54" s="4"/>
      <c r="D54" s="4"/>
      <c r="E54" s="6"/>
      <c r="F54" s="5"/>
      <c r="G54" s="32">
        <f>G53/24245</f>
        <v>26320.890905341308</v>
      </c>
      <c r="H54" s="72"/>
      <c r="I54" s="72"/>
      <c r="J54" s="72"/>
      <c r="K54" s="72"/>
      <c r="L54" s="72"/>
    </row>
    <row r="56" spans="1:12" ht="42.65" customHeight="1" x14ac:dyDescent="0.35">
      <c r="B56" s="20" t="s">
        <v>108</v>
      </c>
      <c r="C56" s="21"/>
      <c r="D56" s="21"/>
      <c r="E56" s="33" t="s">
        <v>109</v>
      </c>
      <c r="F56" s="21"/>
      <c r="G56" s="21"/>
    </row>
    <row r="57" spans="1:12" ht="42.65" customHeight="1" x14ac:dyDescent="0.35">
      <c r="B57" s="20" t="s">
        <v>110</v>
      </c>
      <c r="C57" s="21"/>
      <c r="D57" s="21"/>
      <c r="E57" s="33" t="s">
        <v>109</v>
      </c>
      <c r="F57" s="21"/>
      <c r="G57" s="21"/>
    </row>
    <row r="58" spans="1:12" ht="42.65" customHeight="1" x14ac:dyDescent="0.35">
      <c r="B58" s="20" t="s">
        <v>111</v>
      </c>
      <c r="C58" s="21"/>
      <c r="D58" s="21"/>
      <c r="E58" s="33" t="s">
        <v>109</v>
      </c>
      <c r="F58" s="21"/>
      <c r="G58" s="21"/>
    </row>
    <row r="59" spans="1:12" x14ac:dyDescent="0.35">
      <c r="B59" s="22"/>
      <c r="C59" s="2"/>
      <c r="D59" s="23"/>
      <c r="E59" s="34"/>
      <c r="F59" s="25"/>
    </row>
    <row r="60" spans="1:12" ht="33.65" customHeight="1" x14ac:dyDescent="0.35">
      <c r="B60" s="20" t="s">
        <v>112</v>
      </c>
      <c r="C60" s="21"/>
      <c r="D60" s="21"/>
      <c r="E60" s="33" t="s">
        <v>109</v>
      </c>
      <c r="F60" s="21"/>
      <c r="G60" s="21"/>
    </row>
    <row r="61" spans="1:12" x14ac:dyDescent="0.35">
      <c r="B61" s="22"/>
      <c r="C61" s="2"/>
      <c r="D61" s="23"/>
      <c r="E61" s="24"/>
      <c r="F61" s="25"/>
    </row>
    <row r="62" spans="1:12" x14ac:dyDescent="0.35">
      <c r="B62" s="26"/>
      <c r="C62" s="26"/>
      <c r="D62" s="27"/>
      <c r="E62" s="28"/>
      <c r="F62" s="26"/>
    </row>
  </sheetData>
  <autoFilter ref="A9:L54" xr:uid="{1D03401D-2610-4A00-B51D-2703C53588EE}"/>
  <mergeCells count="11">
    <mergeCell ref="H9:H10"/>
    <mergeCell ref="L9:L10"/>
    <mergeCell ref="I9:J10"/>
    <mergeCell ref="A9:A10"/>
    <mergeCell ref="A1:G1"/>
    <mergeCell ref="B9:B10"/>
    <mergeCell ref="C9:C10"/>
    <mergeCell ref="D9:D10"/>
    <mergeCell ref="E9:E10"/>
    <mergeCell ref="F9:F10"/>
    <mergeCell ref="G9:G10"/>
  </mergeCells>
  <pageMargins left="0.25" right="0.25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501B-3D05-4863-B9E2-D2A24EED4BCC}">
  <dimension ref="A4:G41"/>
  <sheetViews>
    <sheetView tabSelected="1" view="pageBreakPreview" zoomScale="89" zoomScaleNormal="89" zoomScaleSheetLayoutView="89" workbookViewId="0">
      <selection activeCell="K12" sqref="K12"/>
    </sheetView>
  </sheetViews>
  <sheetFormatPr defaultRowHeight="15.5" x14ac:dyDescent="0.35"/>
  <cols>
    <col min="1" max="1" width="9.83203125" customWidth="1"/>
    <col min="2" max="2" width="37.08203125" customWidth="1"/>
    <col min="3" max="3" width="9.33203125" customWidth="1"/>
    <col min="4" max="4" width="9.08203125" customWidth="1"/>
    <col min="5" max="5" width="10.33203125" customWidth="1"/>
    <col min="6" max="6" width="31.33203125" style="91" customWidth="1"/>
    <col min="7" max="7" width="13.83203125" style="104" customWidth="1"/>
  </cols>
  <sheetData>
    <row r="4" spans="1:7" s="2" customFormat="1" ht="24.65" customHeight="1" x14ac:dyDescent="0.35">
      <c r="A4" s="139" t="s">
        <v>113</v>
      </c>
      <c r="B4" s="139"/>
      <c r="C4" s="139"/>
      <c r="D4" s="139"/>
      <c r="E4" s="139"/>
      <c r="F4" s="139"/>
      <c r="G4" s="84"/>
    </row>
    <row r="5" spans="1:7" s="2" customFormat="1" ht="20.5" customHeight="1" x14ac:dyDescent="0.35">
      <c r="A5" s="82"/>
      <c r="B5" s="82"/>
      <c r="C5" s="82"/>
      <c r="D5" s="82"/>
      <c r="E5" s="83" t="s">
        <v>132</v>
      </c>
      <c r="F5" s="89" t="s">
        <v>163</v>
      </c>
      <c r="G5" s="84"/>
    </row>
    <row r="6" spans="1:7" s="2" customFormat="1" ht="20.5" customHeight="1" x14ac:dyDescent="0.35">
      <c r="A6" s="84" t="s">
        <v>129</v>
      </c>
      <c r="B6" s="82"/>
      <c r="C6" s="82"/>
      <c r="D6" s="82"/>
      <c r="E6" s="83"/>
      <c r="F6" s="89"/>
      <c r="G6" s="84"/>
    </row>
    <row r="7" spans="1:7" s="38" customFormat="1" ht="20.5" customHeight="1" x14ac:dyDescent="0.35">
      <c r="A7" s="2" t="s">
        <v>130</v>
      </c>
      <c r="B7" s="125" t="s">
        <v>134</v>
      </c>
      <c r="C7"/>
      <c r="D7" s="126"/>
      <c r="E7" s="3"/>
      <c r="F7" s="127"/>
      <c r="G7" s="103"/>
    </row>
    <row r="8" spans="1:7" s="38" customFormat="1" ht="19.5" customHeight="1" x14ac:dyDescent="0.35">
      <c r="A8" s="2" t="s">
        <v>3</v>
      </c>
      <c r="B8" s="125" t="s">
        <v>161</v>
      </c>
      <c r="C8"/>
      <c r="D8" s="3"/>
      <c r="E8" s="3"/>
      <c r="F8" s="127"/>
      <c r="G8" s="103"/>
    </row>
    <row r="9" spans="1:7" s="38" customFormat="1" ht="21" customHeight="1" x14ac:dyDescent="0.35">
      <c r="A9" s="2" t="s">
        <v>5</v>
      </c>
      <c r="B9" s="107" t="s">
        <v>135</v>
      </c>
      <c r="C9"/>
      <c r="D9" s="3"/>
      <c r="E9" s="3"/>
      <c r="F9" s="127"/>
      <c r="G9" s="103"/>
    </row>
    <row r="10" spans="1:7" s="38" customFormat="1" ht="31" customHeight="1" x14ac:dyDescent="0.3">
      <c r="A10" s="98" t="s">
        <v>114</v>
      </c>
      <c r="B10" s="144">
        <v>42</v>
      </c>
      <c r="C10" s="144"/>
      <c r="D10" s="144"/>
      <c r="E10" s="144"/>
      <c r="F10" s="144"/>
      <c r="G10" s="103"/>
    </row>
    <row r="11" spans="1:7" ht="18" customHeight="1" x14ac:dyDescent="0.35">
      <c r="A11" s="1"/>
      <c r="B11" s="3"/>
      <c r="C11" s="3"/>
      <c r="D11" s="3"/>
      <c r="E11" s="3"/>
      <c r="F11" s="90"/>
    </row>
    <row r="12" spans="1:7" ht="15" customHeight="1" x14ac:dyDescent="0.35">
      <c r="A12" s="140" t="s">
        <v>12</v>
      </c>
      <c r="B12" s="140" t="s">
        <v>115</v>
      </c>
      <c r="C12" s="141" t="s">
        <v>14</v>
      </c>
      <c r="D12" s="142" t="s">
        <v>131</v>
      </c>
      <c r="E12" s="142" t="s">
        <v>17</v>
      </c>
      <c r="F12" s="143" t="s">
        <v>116</v>
      </c>
    </row>
    <row r="13" spans="1:7" s="7" customFormat="1" ht="15" customHeight="1" x14ac:dyDescent="0.35">
      <c r="A13" s="140"/>
      <c r="B13" s="140"/>
      <c r="C13" s="141"/>
      <c r="D13" s="142"/>
      <c r="E13" s="142"/>
      <c r="F13" s="143"/>
      <c r="G13" s="105"/>
    </row>
    <row r="14" spans="1:7" ht="25" customHeight="1" x14ac:dyDescent="0.35">
      <c r="A14" s="92" t="s">
        <v>22</v>
      </c>
      <c r="B14" s="93" t="s">
        <v>133</v>
      </c>
      <c r="C14" s="92"/>
      <c r="D14" s="92"/>
      <c r="E14" s="94"/>
      <c r="F14" s="95"/>
    </row>
    <row r="15" spans="1:7" ht="154.5" customHeight="1" x14ac:dyDescent="0.35">
      <c r="A15" s="85">
        <v>1</v>
      </c>
      <c r="B15" s="109" t="s">
        <v>145</v>
      </c>
      <c r="C15" s="110" t="s">
        <v>60</v>
      </c>
      <c r="D15" s="112">
        <v>1</v>
      </c>
      <c r="E15" s="112">
        <v>2</v>
      </c>
      <c r="F15" s="87" t="s">
        <v>162</v>
      </c>
      <c r="G15" s="106"/>
    </row>
    <row r="16" spans="1:7" ht="24.65" customHeight="1" x14ac:dyDescent="0.35">
      <c r="A16" s="85">
        <v>2</v>
      </c>
      <c r="B16" s="109" t="s">
        <v>136</v>
      </c>
      <c r="C16" s="110" t="s">
        <v>117</v>
      </c>
      <c r="D16" s="112">
        <v>1</v>
      </c>
      <c r="E16" s="112">
        <v>2</v>
      </c>
      <c r="F16" s="87"/>
    </row>
    <row r="17" spans="1:7" ht="24.65" customHeight="1" x14ac:dyDescent="0.35">
      <c r="A17" s="85">
        <v>3</v>
      </c>
      <c r="B17" s="109" t="s">
        <v>137</v>
      </c>
      <c r="C17" s="110" t="s">
        <v>117</v>
      </c>
      <c r="D17" s="112">
        <v>1</v>
      </c>
      <c r="E17" s="112">
        <v>1</v>
      </c>
      <c r="F17" s="87"/>
    </row>
    <row r="18" spans="1:7" ht="24.65" customHeight="1" x14ac:dyDescent="0.35">
      <c r="A18" s="85">
        <v>4</v>
      </c>
      <c r="B18" s="109" t="s">
        <v>138</v>
      </c>
      <c r="C18" s="111" t="s">
        <v>41</v>
      </c>
      <c r="D18" s="112">
        <v>42</v>
      </c>
      <c r="E18" s="112">
        <v>4</v>
      </c>
      <c r="F18" s="87"/>
      <c r="G18" s="106"/>
    </row>
    <row r="19" spans="1:7" ht="24.65" customHeight="1" x14ac:dyDescent="0.35">
      <c r="A19" s="85">
        <v>5</v>
      </c>
      <c r="B19" s="109" t="s">
        <v>139</v>
      </c>
      <c r="C19" s="111" t="s">
        <v>41</v>
      </c>
      <c r="D19" s="112">
        <v>42</v>
      </c>
      <c r="E19" s="112">
        <v>2</v>
      </c>
      <c r="F19" s="87" t="s">
        <v>166</v>
      </c>
      <c r="G19" s="106"/>
    </row>
    <row r="20" spans="1:7" ht="33.65" customHeight="1" x14ac:dyDescent="0.35">
      <c r="A20" s="92" t="s">
        <v>66</v>
      </c>
      <c r="B20" s="93" t="s">
        <v>140</v>
      </c>
      <c r="C20" s="92" t="s">
        <v>127</v>
      </c>
      <c r="D20" s="96" t="s">
        <v>118</v>
      </c>
      <c r="E20" s="94" t="s">
        <v>119</v>
      </c>
      <c r="F20" s="97"/>
    </row>
    <row r="21" spans="1:7" ht="28" customHeight="1" x14ac:dyDescent="0.35">
      <c r="A21" s="114">
        <v>6</v>
      </c>
      <c r="B21" s="113" t="s">
        <v>146</v>
      </c>
      <c r="C21" s="111" t="s">
        <v>128</v>
      </c>
      <c r="D21" s="111">
        <v>2</v>
      </c>
      <c r="E21" s="115">
        <v>2</v>
      </c>
      <c r="F21" s="87" t="s">
        <v>126</v>
      </c>
      <c r="G21" s="106"/>
    </row>
    <row r="22" spans="1:7" ht="28" customHeight="1" x14ac:dyDescent="0.35">
      <c r="A22" s="114">
        <v>7</v>
      </c>
      <c r="B22" s="113" t="s">
        <v>147</v>
      </c>
      <c r="C22" s="111" t="s">
        <v>128</v>
      </c>
      <c r="D22" s="111">
        <v>15</v>
      </c>
      <c r="E22" s="115">
        <v>2</v>
      </c>
      <c r="F22" s="87" t="s">
        <v>126</v>
      </c>
      <c r="G22" s="108"/>
    </row>
    <row r="23" spans="1:7" ht="28" customHeight="1" x14ac:dyDescent="0.35">
      <c r="A23" s="114">
        <v>8</v>
      </c>
      <c r="B23" s="113" t="s">
        <v>148</v>
      </c>
      <c r="C23" s="111" t="s">
        <v>128</v>
      </c>
      <c r="D23" s="111">
        <v>2</v>
      </c>
      <c r="E23" s="115">
        <v>3</v>
      </c>
      <c r="F23" s="87" t="s">
        <v>126</v>
      </c>
      <c r="G23" s="108"/>
    </row>
    <row r="24" spans="1:7" ht="38.15" customHeight="1" x14ac:dyDescent="0.35">
      <c r="A24" s="92" t="s">
        <v>66</v>
      </c>
      <c r="B24" s="93" t="s">
        <v>141</v>
      </c>
      <c r="C24" s="92" t="s">
        <v>127</v>
      </c>
      <c r="D24" s="96" t="s">
        <v>118</v>
      </c>
      <c r="E24" s="94" t="s">
        <v>119</v>
      </c>
      <c r="F24" s="97"/>
    </row>
    <row r="25" spans="1:7" ht="28" customHeight="1" x14ac:dyDescent="0.35">
      <c r="A25" s="122">
        <v>9</v>
      </c>
      <c r="B25" s="113" t="s">
        <v>149</v>
      </c>
      <c r="C25" s="111" t="s">
        <v>128</v>
      </c>
      <c r="D25" s="123">
        <v>4</v>
      </c>
      <c r="E25" s="124">
        <v>1</v>
      </c>
      <c r="F25" s="87" t="s">
        <v>126</v>
      </c>
      <c r="G25" s="106"/>
    </row>
    <row r="26" spans="1:7" ht="28" customHeight="1" x14ac:dyDescent="0.35">
      <c r="A26" s="122">
        <v>10</v>
      </c>
      <c r="B26" s="113" t="s">
        <v>150</v>
      </c>
      <c r="C26" s="111" t="s">
        <v>128</v>
      </c>
      <c r="D26" s="123">
        <v>1</v>
      </c>
      <c r="E26" s="124">
        <v>1</v>
      </c>
      <c r="F26" s="87" t="s">
        <v>126</v>
      </c>
      <c r="G26" s="106"/>
    </row>
    <row r="27" spans="1:7" ht="33.65" customHeight="1" x14ac:dyDescent="0.35">
      <c r="A27" s="92" t="s">
        <v>142</v>
      </c>
      <c r="B27" s="93" t="s">
        <v>143</v>
      </c>
      <c r="C27" s="92" t="s">
        <v>127</v>
      </c>
      <c r="D27" s="96" t="s">
        <v>118</v>
      </c>
      <c r="E27" s="94" t="s">
        <v>119</v>
      </c>
      <c r="F27" s="97"/>
    </row>
    <row r="28" spans="1:7" ht="32.5" customHeight="1" x14ac:dyDescent="0.35">
      <c r="A28" s="114">
        <v>11</v>
      </c>
      <c r="B28" s="109" t="s">
        <v>151</v>
      </c>
      <c r="C28" s="119" t="s">
        <v>144</v>
      </c>
      <c r="D28" s="112">
        <v>1</v>
      </c>
      <c r="E28" s="112">
        <v>2</v>
      </c>
      <c r="F28" s="120" t="s">
        <v>155</v>
      </c>
      <c r="G28" s="106"/>
    </row>
    <row r="29" spans="1:7" ht="54.65" customHeight="1" x14ac:dyDescent="0.35">
      <c r="A29" s="116">
        <v>12</v>
      </c>
      <c r="B29" s="109" t="s">
        <v>152</v>
      </c>
      <c r="C29" s="119" t="s">
        <v>144</v>
      </c>
      <c r="D29" s="112">
        <v>1</v>
      </c>
      <c r="E29" s="112">
        <v>2</v>
      </c>
      <c r="F29" s="120" t="s">
        <v>156</v>
      </c>
      <c r="G29" s="108"/>
    </row>
    <row r="30" spans="1:7" ht="34" customHeight="1" x14ac:dyDescent="0.35">
      <c r="A30" s="117">
        <v>13</v>
      </c>
      <c r="B30" s="118" t="s">
        <v>153</v>
      </c>
      <c r="C30" s="119" t="s">
        <v>144</v>
      </c>
      <c r="D30" s="121">
        <v>1</v>
      </c>
      <c r="E30" s="121">
        <v>2</v>
      </c>
      <c r="F30" s="120" t="s">
        <v>157</v>
      </c>
      <c r="G30" s="108"/>
    </row>
    <row r="31" spans="1:7" ht="34" customHeight="1" x14ac:dyDescent="0.35">
      <c r="A31" s="117">
        <v>14</v>
      </c>
      <c r="B31" s="118" t="s">
        <v>154</v>
      </c>
      <c r="C31" s="119" t="s">
        <v>144</v>
      </c>
      <c r="D31" s="121">
        <v>1</v>
      </c>
      <c r="E31" s="121">
        <v>1</v>
      </c>
      <c r="F31" s="120" t="s">
        <v>158</v>
      </c>
      <c r="G31" s="108"/>
    </row>
    <row r="32" spans="1:7" ht="34" customHeight="1" x14ac:dyDescent="0.35">
      <c r="A32" s="117">
        <v>15</v>
      </c>
      <c r="B32" s="118" t="s">
        <v>154</v>
      </c>
      <c r="C32" s="119" t="s">
        <v>144</v>
      </c>
      <c r="D32" s="121">
        <v>1</v>
      </c>
      <c r="E32" s="121">
        <v>1</v>
      </c>
      <c r="F32" s="120" t="s">
        <v>159</v>
      </c>
      <c r="G32" s="106"/>
    </row>
    <row r="33" spans="1:7" ht="34" customHeight="1" x14ac:dyDescent="0.35">
      <c r="A33" s="117">
        <v>16</v>
      </c>
      <c r="B33" s="118" t="s">
        <v>154</v>
      </c>
      <c r="C33" s="119" t="s">
        <v>144</v>
      </c>
      <c r="D33" s="121">
        <v>1</v>
      </c>
      <c r="E33" s="121">
        <v>1</v>
      </c>
      <c r="F33" s="120" t="s">
        <v>160</v>
      </c>
      <c r="G33" s="108"/>
    </row>
    <row r="34" spans="1:7" ht="21.65" customHeight="1" x14ac:dyDescent="0.35">
      <c r="A34" s="99"/>
      <c r="B34" s="101" t="s">
        <v>120</v>
      </c>
      <c r="C34" s="99"/>
      <c r="D34" s="99"/>
      <c r="E34" s="100"/>
      <c r="F34" s="102"/>
    </row>
    <row r="35" spans="1:7" x14ac:dyDescent="0.35">
      <c r="A35" s="86" t="s">
        <v>121</v>
      </c>
      <c r="B35" s="88"/>
    </row>
    <row r="36" spans="1:7" x14ac:dyDescent="0.35">
      <c r="A36" t="s">
        <v>122</v>
      </c>
    </row>
    <row r="37" spans="1:7" x14ac:dyDescent="0.35">
      <c r="B37" t="s">
        <v>123</v>
      </c>
    </row>
    <row r="38" spans="1:7" x14ac:dyDescent="0.35">
      <c r="B38" t="s">
        <v>124</v>
      </c>
    </row>
    <row r="39" spans="1:7" x14ac:dyDescent="0.35">
      <c r="B39" t="s">
        <v>125</v>
      </c>
    </row>
    <row r="40" spans="1:7" ht="18.5" x14ac:dyDescent="0.45">
      <c r="A40" t="s">
        <v>164</v>
      </c>
    </row>
    <row r="41" spans="1:7" x14ac:dyDescent="0.35">
      <c r="A41" t="s">
        <v>165</v>
      </c>
    </row>
  </sheetData>
  <autoFilter ref="A12:F34" xr:uid="{1D03401D-2610-4A00-B51D-2703C53588EE}"/>
  <mergeCells count="8">
    <mergeCell ref="A4:F4"/>
    <mergeCell ref="A12:A13"/>
    <mergeCell ref="B12:B13"/>
    <mergeCell ref="C12:C13"/>
    <mergeCell ref="D12:D13"/>
    <mergeCell ref="E12:E13"/>
    <mergeCell ref="F12:F13"/>
    <mergeCell ref="B10:F10"/>
  </mergeCells>
  <phoneticPr fontId="22" type="noConversion"/>
  <printOptions horizontalCentered="1"/>
  <pageMargins left="3.937007874015748E-2" right="3.937007874015748E-2" top="0.74803149606299213" bottom="0.55118110236220474" header="0.31496062992125984" footer="0.31496062992125984"/>
  <pageSetup scale="8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6F2E6A79C92744A9CFFFD83D14A75B" ma:contentTypeVersion="15" ma:contentTypeDescription="Create a new document." ma:contentTypeScope="" ma:versionID="194d21fcb4232587f76c8575afb89baa">
  <xsd:schema xmlns:xsd="http://www.w3.org/2001/XMLSchema" xmlns:xs="http://www.w3.org/2001/XMLSchema" xmlns:p="http://schemas.microsoft.com/office/2006/metadata/properties" xmlns:ns2="c9558cad-d7e9-45e5-a14b-0611deb2f181" xmlns:ns3="da480ba9-025e-4153-b7d0-db479117254a" targetNamespace="http://schemas.microsoft.com/office/2006/metadata/properties" ma:root="true" ma:fieldsID="40ee88091bc1f361a16944c2f605c63a" ns2:_="" ns3:_="">
    <xsd:import namespace="c9558cad-d7e9-45e5-a14b-0611deb2f181"/>
    <xsd:import namespace="da480ba9-025e-4153-b7d0-db47911725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58cad-d7e9-45e5-a14b-0611deb2f1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e90c631-7896-4d4b-aef2-bd8af8cfc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80ba9-025e-4153-b7d0-db479117254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a480ba9-025e-4153-b7d0-db479117254a">
      <UserInfo>
        <DisplayName>Tran, Nga</DisplayName>
        <AccountId>30</AccountId>
        <AccountType/>
      </UserInfo>
      <UserInfo>
        <DisplayName>tong, trang</DisplayName>
        <AccountId>26</AccountId>
        <AccountType/>
      </UserInfo>
      <UserInfo>
        <DisplayName>Nguyen, Thuy</DisplayName>
        <AccountId>29</AccountId>
        <AccountType/>
      </UserInfo>
      <UserInfo>
        <DisplayName>Tran, Mai</DisplayName>
        <AccountId>25</AccountId>
        <AccountType/>
      </UserInfo>
    </SharedWithUsers>
    <lcf76f155ced4ddcb4097134ff3c332f xmlns="c9558cad-d7e9-45e5-a14b-0611deb2f18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76AE99-7FDD-4DD3-AE7B-DC7FD67417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558cad-d7e9-45e5-a14b-0611deb2f181"/>
    <ds:schemaRef ds:uri="da480ba9-025e-4153-b7d0-db47911725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380BF9-DE30-421E-96D5-60CC4A1B6D98}">
  <ds:schemaRefs>
    <ds:schemaRef ds:uri="http://schemas.microsoft.com/office/2006/metadata/properties"/>
    <ds:schemaRef ds:uri="http://schemas.microsoft.com/office/infopath/2007/PartnerControls"/>
    <ds:schemaRef ds:uri="7a76787f-a012-4efd-a012-361d26bb27bb"/>
    <ds:schemaRef ds:uri="2695c87e-4d82-4d50-947c-ba75b006e934"/>
    <ds:schemaRef ds:uri="da480ba9-025e-4153-b7d0-db479117254a"/>
    <ds:schemaRef ds:uri="7ae67500-5fbd-458c-9bc1-0de40c3c066d"/>
    <ds:schemaRef ds:uri="c6f1431d-0c55-4e9f-9f0c-de9b6c89253c"/>
    <ds:schemaRef ds:uri="c9558cad-d7e9-45e5-a14b-0611deb2f181"/>
  </ds:schemaRefs>
</ds:datastoreItem>
</file>

<file path=customXml/itemProps3.xml><?xml version="1.0" encoding="utf-8"?>
<ds:datastoreItem xmlns:ds="http://schemas.openxmlformats.org/officeDocument/2006/customXml" ds:itemID="{145D9CF0-6BDD-4EB7-A3EE-99FB3E9334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detail</vt:lpstr>
      <vt:lpstr>Request for quotation</vt:lpstr>
      <vt:lpstr>'Request for quotation'!Print_Area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Bui Thi Kim Ngan</cp:lastModifiedBy>
  <cp:revision/>
  <cp:lastPrinted>2024-10-29T09:12:10Z</cp:lastPrinted>
  <dcterms:created xsi:type="dcterms:W3CDTF">2022-12-26T04:09:22Z</dcterms:created>
  <dcterms:modified xsi:type="dcterms:W3CDTF">2025-07-28T09:14:49Z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0x010100886F2E6A79C92744A9CFFFD83D14A75B</vt:lpwstr>
  </property>
  <property fmtid="{D5CDD505-2E9C-101B-9397-08002B2CF9AE}" pid="3" name="MediaServiceImageTags">
    <vt:lpwstr/>
  </property>
</Properties>
</file>